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EACH\Documents\JMMI\April Data\Data\"/>
    </mc:Choice>
  </mc:AlternateContent>
  <bookViews>
    <workbookView xWindow="0" yWindow="0" windowWidth="20490" windowHeight="7020"/>
  </bookViews>
  <sheets>
    <sheet name="General Dataset" sheetId="1" r:id="rId1"/>
    <sheet name="Water Trucking Dataset" sheetId="18" r:id="rId2"/>
    <sheet name="Median Prices Per District" sheetId="15" r:id="rId3"/>
    <sheet name="Median Prices per Governorate" sheetId="17" r:id="rId4"/>
    <sheet name="Restocking Times Calculations" sheetId="9" r:id="rId5"/>
    <sheet name="Water Trucking Summar Statistic" sheetId="19" r:id="rId6"/>
  </sheets>
  <externalReferences>
    <externalReference r:id="rId7"/>
  </externalReferences>
  <definedNames>
    <definedName name="_xlnm._FilterDatabase" localSheetId="0" hidden="1">'General Dataset'!$A$1:$FM$281</definedName>
    <definedName name="_xlnm._FilterDatabase" localSheetId="2" hidden="1">'Median Prices Per District'!$A$2:$M$2</definedName>
    <definedName name="_xlnm._FilterDatabase" localSheetId="3" hidden="1">'Median Prices per Governorate'!$A$1:$L$1</definedName>
    <definedName name="_xlnm._FilterDatabase" localSheetId="1" hidden="1">'Water Trucking Dataset'!$A$1:$AF$137</definedName>
    <definedName name="supplier">[1]choices!$N$36:$N$38</definedName>
  </definedNames>
  <calcPr calcId="152511"/>
  <pivotCaches>
    <pivotCache cacheId="0" r:id="rId8"/>
  </pivotCaches>
</workbook>
</file>

<file path=xl/calcChain.xml><?xml version="1.0" encoding="utf-8"?>
<calcChain xmlns="http://schemas.openxmlformats.org/spreadsheetml/2006/main">
  <c r="Q137" i="18" l="1"/>
  <c r="P137" i="18"/>
  <c r="O137" i="18"/>
  <c r="M137" i="18"/>
  <c r="H137" i="18"/>
  <c r="EV280" i="1" l="1"/>
  <c r="EV281" i="1"/>
  <c r="EV279" i="1"/>
  <c r="EV225" i="1"/>
  <c r="EV226" i="1"/>
  <c r="EV224" i="1"/>
  <c r="EV162" i="1"/>
  <c r="EV163" i="1"/>
  <c r="EV164" i="1"/>
  <c r="EV165" i="1"/>
  <c r="EV161" i="1"/>
  <c r="EV78" i="1"/>
  <c r="EV54" i="1"/>
  <c r="EV55" i="1"/>
  <c r="EV53" i="1"/>
  <c r="EV31" i="1"/>
  <c r="EV10" i="1"/>
  <c r="EV11" i="1"/>
  <c r="EV9" i="1"/>
  <c r="DZ280" i="1"/>
  <c r="DZ281" i="1"/>
  <c r="DZ279" i="1"/>
  <c r="DZ225" i="1"/>
  <c r="DZ226" i="1"/>
  <c r="DZ227" i="1"/>
  <c r="DZ224" i="1"/>
  <c r="DZ162" i="1"/>
  <c r="DZ163" i="1"/>
  <c r="DZ161" i="1"/>
  <c r="DZ54" i="1"/>
  <c r="DZ55" i="1"/>
  <c r="DZ53" i="1"/>
  <c r="DZ31" i="1"/>
  <c r="DZ10" i="1"/>
  <c r="DZ11" i="1"/>
  <c r="DZ9" i="1"/>
  <c r="T104" i="1" l="1"/>
  <c r="T105" i="1"/>
  <c r="T106" i="1"/>
  <c r="T107" i="1"/>
  <c r="AP104" i="1"/>
  <c r="AP105" i="1"/>
  <c r="AP106" i="1"/>
  <c r="AP107" i="1"/>
  <c r="AP5" i="1"/>
  <c r="T254" i="1"/>
  <c r="T255" i="1"/>
  <c r="T256" i="1"/>
  <c r="AP254" i="1"/>
  <c r="AP255" i="1"/>
  <c r="AP256" i="1"/>
  <c r="FH27" i="1" l="1"/>
  <c r="FG27" i="1"/>
  <c r="FF27" i="1"/>
  <c r="FH26" i="1"/>
  <c r="FG26" i="1"/>
  <c r="FF26" i="1"/>
  <c r="FH25" i="1"/>
  <c r="FG25" i="1"/>
  <c r="FF25" i="1"/>
  <c r="FH24" i="1"/>
  <c r="FG24" i="1"/>
  <c r="FF24" i="1"/>
  <c r="FH23" i="1"/>
  <c r="FG23" i="1"/>
  <c r="FF23" i="1"/>
  <c r="FH22" i="1"/>
  <c r="FG22" i="1"/>
  <c r="FF22" i="1"/>
  <c r="FH19" i="1"/>
  <c r="FG19" i="1"/>
  <c r="FF19" i="1"/>
  <c r="FH18" i="1"/>
  <c r="FG18" i="1"/>
  <c r="FF18" i="1"/>
  <c r="FH17" i="1"/>
  <c r="FG17" i="1"/>
  <c r="FF17" i="1"/>
  <c r="FH16" i="1"/>
  <c r="FG16" i="1"/>
  <c r="FF16" i="1"/>
  <c r="FH15" i="1"/>
  <c r="FG15" i="1"/>
  <c r="FF15" i="1"/>
  <c r="FH14" i="1"/>
  <c r="FG14" i="1"/>
  <c r="FF14" i="1"/>
  <c r="FH62" i="1"/>
  <c r="FG62" i="1"/>
  <c r="FF62" i="1"/>
  <c r="FH61" i="1"/>
  <c r="FG61" i="1"/>
  <c r="FF61" i="1"/>
  <c r="FH60" i="1"/>
  <c r="FG60" i="1"/>
  <c r="FF60" i="1"/>
  <c r="FH59" i="1"/>
  <c r="FG59" i="1"/>
  <c r="FF59" i="1"/>
  <c r="FH58" i="1"/>
  <c r="FG58" i="1"/>
  <c r="FF58" i="1"/>
  <c r="FH57" i="1"/>
  <c r="FG57" i="1"/>
  <c r="FF57" i="1"/>
  <c r="FH280" i="1"/>
  <c r="FG280" i="1"/>
  <c r="FF280" i="1"/>
  <c r="FH279" i="1"/>
  <c r="FG279" i="1"/>
  <c r="FF279" i="1"/>
  <c r="FH281" i="1"/>
  <c r="FG281" i="1"/>
  <c r="FF281" i="1"/>
  <c r="FH163" i="1"/>
  <c r="FG163" i="1"/>
  <c r="FF163" i="1"/>
  <c r="FH162" i="1"/>
  <c r="FG162" i="1"/>
  <c r="FF162" i="1"/>
  <c r="FH161" i="1"/>
  <c r="FG161" i="1"/>
  <c r="FF161" i="1"/>
  <c r="FH55" i="1"/>
  <c r="FG55" i="1"/>
  <c r="FF55" i="1"/>
  <c r="FH54" i="1"/>
  <c r="FG54" i="1"/>
  <c r="FF54" i="1"/>
  <c r="FH53" i="1"/>
  <c r="FG53" i="1"/>
  <c r="FF53" i="1"/>
  <c r="FH9" i="1"/>
  <c r="FG9" i="1"/>
  <c r="FF9" i="1"/>
  <c r="FH11" i="1"/>
  <c r="FG11" i="1"/>
  <c r="FF11" i="1"/>
  <c r="FH10" i="1"/>
  <c r="FG10" i="1"/>
  <c r="FF10" i="1"/>
  <c r="FH247" i="1"/>
  <c r="FG247" i="1"/>
  <c r="FF247" i="1"/>
  <c r="FH245" i="1"/>
  <c r="FG245" i="1"/>
  <c r="FF245" i="1"/>
  <c r="EL27" i="1"/>
  <c r="EK27" i="1"/>
  <c r="EJ27" i="1"/>
  <c r="EL26" i="1"/>
  <c r="EK26" i="1"/>
  <c r="EJ26" i="1"/>
  <c r="EL25" i="1"/>
  <c r="EK25" i="1"/>
  <c r="EJ25" i="1"/>
  <c r="EL24" i="1"/>
  <c r="EK24" i="1"/>
  <c r="EJ24" i="1"/>
  <c r="EL23" i="1"/>
  <c r="EK23" i="1"/>
  <c r="EJ23" i="1"/>
  <c r="EL22" i="1"/>
  <c r="EK22" i="1"/>
  <c r="EJ22" i="1"/>
  <c r="EL19" i="1"/>
  <c r="EK19" i="1"/>
  <c r="EJ19" i="1"/>
  <c r="EL18" i="1"/>
  <c r="EK18" i="1"/>
  <c r="EJ18" i="1"/>
  <c r="EL17" i="1"/>
  <c r="EK17" i="1"/>
  <c r="EJ17" i="1"/>
  <c r="EL16" i="1"/>
  <c r="EK16" i="1"/>
  <c r="EJ16" i="1"/>
  <c r="EL15" i="1"/>
  <c r="EK15" i="1"/>
  <c r="EJ15" i="1"/>
  <c r="EL14" i="1"/>
  <c r="EK14" i="1"/>
  <c r="EJ14" i="1"/>
  <c r="EL62" i="1"/>
  <c r="EK62" i="1"/>
  <c r="EJ62" i="1"/>
  <c r="EL61" i="1"/>
  <c r="EK61" i="1"/>
  <c r="EJ61" i="1"/>
  <c r="EL60" i="1"/>
  <c r="EK60" i="1"/>
  <c r="EJ60" i="1"/>
  <c r="EL59" i="1"/>
  <c r="EK59" i="1"/>
  <c r="EJ59" i="1"/>
  <c r="EL58" i="1"/>
  <c r="EK58" i="1"/>
  <c r="EJ58" i="1"/>
  <c r="EL57" i="1"/>
  <c r="EK57" i="1"/>
  <c r="EJ57" i="1"/>
  <c r="EL280" i="1"/>
  <c r="EK280" i="1"/>
  <c r="EJ280" i="1"/>
  <c r="EL279" i="1"/>
  <c r="EK279" i="1"/>
  <c r="EJ279" i="1"/>
  <c r="EL281" i="1"/>
  <c r="EK281" i="1"/>
  <c r="EJ281" i="1"/>
  <c r="EL163" i="1"/>
  <c r="EK163" i="1"/>
  <c r="EJ163" i="1"/>
  <c r="EL162" i="1"/>
  <c r="EK162" i="1"/>
  <c r="EJ162" i="1"/>
  <c r="EL161" i="1"/>
  <c r="EK161" i="1"/>
  <c r="EJ161" i="1"/>
  <c r="EL55" i="1"/>
  <c r="EK55" i="1"/>
  <c r="EJ55" i="1"/>
  <c r="EL54" i="1"/>
  <c r="EK54" i="1"/>
  <c r="EJ54" i="1"/>
  <c r="EL53" i="1"/>
  <c r="EK53" i="1"/>
  <c r="EJ53" i="1"/>
  <c r="EL9" i="1"/>
  <c r="EK9" i="1"/>
  <c r="EJ9" i="1"/>
  <c r="EL11" i="1"/>
  <c r="EK11" i="1"/>
  <c r="EJ11" i="1"/>
  <c r="EL10" i="1"/>
  <c r="EK10" i="1"/>
  <c r="EJ10" i="1"/>
  <c r="EL157" i="1"/>
  <c r="EK157" i="1"/>
  <c r="EJ157" i="1"/>
  <c r="EL156" i="1"/>
  <c r="EK156" i="1"/>
  <c r="EJ156" i="1"/>
  <c r="EL155" i="1"/>
  <c r="EK155" i="1"/>
  <c r="EJ155" i="1"/>
  <c r="EL253" i="1"/>
  <c r="EK253" i="1"/>
  <c r="EJ253" i="1"/>
  <c r="EL252" i="1"/>
  <c r="EK252" i="1"/>
  <c r="EJ252" i="1"/>
  <c r="EL251" i="1"/>
  <c r="EK251" i="1"/>
  <c r="EJ251" i="1"/>
  <c r="EL250" i="1"/>
  <c r="EK250" i="1"/>
  <c r="EJ250" i="1"/>
  <c r="EL247" i="1"/>
  <c r="EK247" i="1"/>
  <c r="EJ247" i="1"/>
  <c r="EL246" i="1"/>
  <c r="EK246" i="1"/>
  <c r="EJ246" i="1"/>
  <c r="EL245" i="1"/>
  <c r="EK245" i="1"/>
  <c r="EJ245" i="1"/>
  <c r="DP27" i="1"/>
  <c r="DO27" i="1"/>
  <c r="DN27" i="1"/>
  <c r="DP26" i="1"/>
  <c r="DO26" i="1"/>
  <c r="DN26" i="1"/>
  <c r="DP25" i="1"/>
  <c r="DO25" i="1"/>
  <c r="DN25" i="1"/>
  <c r="DP24" i="1"/>
  <c r="DO24" i="1"/>
  <c r="DN24" i="1"/>
  <c r="DP23" i="1"/>
  <c r="DO23" i="1"/>
  <c r="DN23" i="1"/>
  <c r="DP22" i="1"/>
  <c r="DO22" i="1"/>
  <c r="DN22" i="1"/>
  <c r="DP19" i="1"/>
  <c r="DO19" i="1"/>
  <c r="DN19" i="1"/>
  <c r="DP18" i="1"/>
  <c r="DO18" i="1"/>
  <c r="DN18" i="1"/>
  <c r="DP17" i="1"/>
  <c r="DO17" i="1"/>
  <c r="DN17" i="1"/>
  <c r="DP16" i="1"/>
  <c r="DO16" i="1"/>
  <c r="DN16" i="1"/>
  <c r="DP15" i="1"/>
  <c r="DO15" i="1"/>
  <c r="DN15" i="1"/>
  <c r="DP14" i="1"/>
  <c r="DO14" i="1"/>
  <c r="DN14" i="1"/>
  <c r="DP62" i="1"/>
  <c r="DO62" i="1"/>
  <c r="DN62" i="1"/>
  <c r="DP61" i="1"/>
  <c r="DO61" i="1"/>
  <c r="DN61" i="1"/>
  <c r="DP60" i="1"/>
  <c r="DO60" i="1"/>
  <c r="DN60" i="1"/>
  <c r="DP59" i="1"/>
  <c r="DO59" i="1"/>
  <c r="DN59" i="1"/>
  <c r="DP58" i="1"/>
  <c r="DO58" i="1"/>
  <c r="DN58" i="1"/>
  <c r="DP57" i="1"/>
  <c r="DO57" i="1"/>
  <c r="DN57" i="1"/>
  <c r="DP280" i="1"/>
  <c r="DO280" i="1"/>
  <c r="DN280" i="1"/>
  <c r="DP279" i="1"/>
  <c r="DO279" i="1"/>
  <c r="DN279" i="1"/>
  <c r="DP281" i="1"/>
  <c r="DO281" i="1"/>
  <c r="DN281" i="1"/>
  <c r="DP163" i="1"/>
  <c r="DO163" i="1"/>
  <c r="DN163" i="1"/>
  <c r="DP162" i="1"/>
  <c r="DO162" i="1"/>
  <c r="DN162" i="1"/>
  <c r="DP161" i="1"/>
  <c r="DO161" i="1"/>
  <c r="DN161" i="1"/>
  <c r="DP55" i="1"/>
  <c r="DO55" i="1"/>
  <c r="DN55" i="1"/>
  <c r="DP54" i="1"/>
  <c r="DO54" i="1"/>
  <c r="DN54" i="1"/>
  <c r="DP53" i="1"/>
  <c r="DO53" i="1"/>
  <c r="DN53" i="1"/>
  <c r="DP9" i="1"/>
  <c r="DO9" i="1"/>
  <c r="DN9" i="1"/>
  <c r="DP11" i="1"/>
  <c r="DO11" i="1"/>
  <c r="DN11" i="1"/>
  <c r="DP10" i="1"/>
  <c r="DO10" i="1"/>
  <c r="DN10" i="1"/>
  <c r="DP157" i="1"/>
  <c r="DO157" i="1"/>
  <c r="DN157" i="1"/>
  <c r="DP156" i="1"/>
  <c r="DO156" i="1"/>
  <c r="DN156" i="1"/>
  <c r="DP155" i="1"/>
  <c r="DO155" i="1"/>
  <c r="DN155" i="1"/>
  <c r="DP253" i="1"/>
  <c r="DO253" i="1"/>
  <c r="DN253" i="1"/>
  <c r="DP252" i="1"/>
  <c r="DO252" i="1"/>
  <c r="DN252" i="1"/>
  <c r="DP251" i="1"/>
  <c r="DO251" i="1"/>
  <c r="DN251" i="1"/>
  <c r="DP250" i="1"/>
  <c r="DO250" i="1"/>
  <c r="DN250" i="1"/>
  <c r="DP247" i="1"/>
  <c r="DO247" i="1"/>
  <c r="DN247" i="1"/>
  <c r="DP246" i="1"/>
  <c r="DO246" i="1"/>
  <c r="DN246" i="1"/>
  <c r="DP245" i="1"/>
  <c r="DO245" i="1"/>
  <c r="DN245" i="1"/>
  <c r="CT27" i="1"/>
  <c r="CS27" i="1"/>
  <c r="CR27" i="1"/>
  <c r="CT26" i="1"/>
  <c r="CS26" i="1"/>
  <c r="CR26" i="1"/>
  <c r="CT25" i="1"/>
  <c r="CS25" i="1"/>
  <c r="CR25" i="1"/>
  <c r="CT24" i="1"/>
  <c r="CS24" i="1"/>
  <c r="CR24" i="1"/>
  <c r="CT23" i="1"/>
  <c r="CS23" i="1"/>
  <c r="CR23" i="1"/>
  <c r="CT22" i="1"/>
  <c r="CS22" i="1"/>
  <c r="CR22" i="1"/>
  <c r="CT19" i="1"/>
  <c r="CS19" i="1"/>
  <c r="CR19" i="1"/>
  <c r="CT18" i="1"/>
  <c r="CS18" i="1"/>
  <c r="CR18" i="1"/>
  <c r="CT17" i="1"/>
  <c r="CS17" i="1"/>
  <c r="CR17" i="1"/>
  <c r="CT16" i="1"/>
  <c r="CS16" i="1"/>
  <c r="CR16" i="1"/>
  <c r="CT15" i="1"/>
  <c r="CS15" i="1"/>
  <c r="CR15" i="1"/>
  <c r="CT14" i="1"/>
  <c r="CS14" i="1"/>
  <c r="CR14" i="1"/>
  <c r="CT62" i="1"/>
  <c r="CS62" i="1"/>
  <c r="CR62" i="1"/>
  <c r="CT61" i="1"/>
  <c r="CS61" i="1"/>
  <c r="CR61" i="1"/>
  <c r="CT60" i="1"/>
  <c r="CS60" i="1"/>
  <c r="CR60" i="1"/>
  <c r="CT59" i="1"/>
  <c r="CS59" i="1"/>
  <c r="CR59" i="1"/>
  <c r="CT58" i="1"/>
  <c r="CS58" i="1"/>
  <c r="CR58" i="1"/>
  <c r="CT57" i="1"/>
  <c r="CS57" i="1"/>
  <c r="CR57" i="1"/>
  <c r="CT280" i="1"/>
  <c r="CS280" i="1"/>
  <c r="CR280" i="1"/>
  <c r="CT279" i="1"/>
  <c r="CS279" i="1"/>
  <c r="CR279" i="1"/>
  <c r="CT281" i="1"/>
  <c r="CS281" i="1"/>
  <c r="CR281" i="1"/>
  <c r="CT163" i="1"/>
  <c r="CS163" i="1"/>
  <c r="CR163" i="1"/>
  <c r="CT162" i="1"/>
  <c r="CS162" i="1"/>
  <c r="CR162" i="1"/>
  <c r="CT161" i="1"/>
  <c r="CS161" i="1"/>
  <c r="CR161" i="1"/>
  <c r="CT55" i="1"/>
  <c r="CS55" i="1"/>
  <c r="CR55" i="1"/>
  <c r="CT54" i="1"/>
  <c r="CS54" i="1"/>
  <c r="CR54" i="1"/>
  <c r="CT53" i="1"/>
  <c r="CS53" i="1"/>
  <c r="CR53" i="1"/>
  <c r="CT9" i="1"/>
  <c r="CS9" i="1"/>
  <c r="CR9" i="1"/>
  <c r="CT11" i="1"/>
  <c r="CS11" i="1"/>
  <c r="CR11" i="1"/>
  <c r="CT10" i="1"/>
  <c r="CS10" i="1"/>
  <c r="CR10" i="1"/>
  <c r="CT157" i="1"/>
  <c r="CS157" i="1"/>
  <c r="CR157" i="1"/>
  <c r="CT156" i="1"/>
  <c r="CS156" i="1"/>
  <c r="CR156" i="1"/>
  <c r="CT155" i="1"/>
  <c r="CS155" i="1"/>
  <c r="CR155" i="1"/>
  <c r="CT253" i="1"/>
  <c r="CS253" i="1"/>
  <c r="CR253" i="1"/>
  <c r="CT252" i="1"/>
  <c r="CS252" i="1"/>
  <c r="CR252" i="1"/>
  <c r="CT251" i="1"/>
  <c r="CS251" i="1"/>
  <c r="CR251" i="1"/>
  <c r="CT250" i="1"/>
  <c r="CS250" i="1"/>
  <c r="CR250" i="1"/>
  <c r="CT247" i="1"/>
  <c r="CS247" i="1"/>
  <c r="CR247" i="1"/>
  <c r="CT246" i="1"/>
  <c r="CS246" i="1"/>
  <c r="CR246" i="1"/>
  <c r="CT245" i="1"/>
  <c r="CS245" i="1"/>
  <c r="CR245" i="1"/>
  <c r="BX27" i="1"/>
  <c r="BW27" i="1"/>
  <c r="BV27" i="1"/>
  <c r="BX26" i="1"/>
  <c r="BW26" i="1"/>
  <c r="BV26" i="1"/>
  <c r="BX25" i="1"/>
  <c r="BW25" i="1"/>
  <c r="BV25" i="1"/>
  <c r="BX24" i="1"/>
  <c r="BW24" i="1"/>
  <c r="BV24" i="1"/>
  <c r="BX23" i="1"/>
  <c r="BW23" i="1"/>
  <c r="BV23" i="1"/>
  <c r="BX22" i="1"/>
  <c r="BW22" i="1"/>
  <c r="BV22" i="1"/>
  <c r="BX19" i="1"/>
  <c r="BW19" i="1"/>
  <c r="BV19" i="1"/>
  <c r="BX18" i="1"/>
  <c r="BW18" i="1"/>
  <c r="BV18" i="1"/>
  <c r="BX17" i="1"/>
  <c r="BW17" i="1"/>
  <c r="BV17" i="1"/>
  <c r="BX16" i="1"/>
  <c r="BW16" i="1"/>
  <c r="BV16" i="1"/>
  <c r="BX15" i="1"/>
  <c r="BW15" i="1"/>
  <c r="BV15" i="1"/>
  <c r="BX14" i="1"/>
  <c r="BW14" i="1"/>
  <c r="BV14" i="1"/>
  <c r="BX62" i="1"/>
  <c r="BW62" i="1"/>
  <c r="BV62" i="1"/>
  <c r="BX61" i="1"/>
  <c r="BW61" i="1"/>
  <c r="BV61" i="1"/>
  <c r="BX60" i="1"/>
  <c r="BW60" i="1"/>
  <c r="BV60" i="1"/>
  <c r="BX59" i="1"/>
  <c r="BW59" i="1"/>
  <c r="BV59" i="1"/>
  <c r="BX58" i="1"/>
  <c r="BW58" i="1"/>
  <c r="BV58" i="1"/>
  <c r="BX57" i="1"/>
  <c r="BW57" i="1"/>
  <c r="BV57" i="1"/>
  <c r="BV280" i="1"/>
  <c r="BW280" i="1"/>
  <c r="BX280" i="1"/>
  <c r="BV246" i="1"/>
  <c r="BW246" i="1"/>
  <c r="BX246" i="1"/>
  <c r="BV247" i="1"/>
  <c r="BW247" i="1"/>
  <c r="BX247" i="1"/>
  <c r="BX250" i="1"/>
  <c r="BV251" i="1"/>
  <c r="BW251" i="1"/>
  <c r="BX251" i="1"/>
  <c r="BX252" i="1"/>
  <c r="BX253" i="1"/>
  <c r="BX155" i="1"/>
  <c r="BV156" i="1"/>
  <c r="BW156" i="1"/>
  <c r="BX156" i="1"/>
  <c r="BX157" i="1"/>
  <c r="BV10" i="1"/>
  <c r="BW10" i="1"/>
  <c r="BX10" i="1"/>
  <c r="BV11" i="1"/>
  <c r="BW11" i="1"/>
  <c r="BX11" i="1"/>
  <c r="BV9" i="1"/>
  <c r="BW9" i="1"/>
  <c r="BX9" i="1"/>
  <c r="BV53" i="1"/>
  <c r="BW53" i="1"/>
  <c r="BX53" i="1"/>
  <c r="BV54" i="1"/>
  <c r="BW54" i="1"/>
  <c r="BX54" i="1"/>
  <c r="BV55" i="1"/>
  <c r="BW55" i="1"/>
  <c r="BX55" i="1"/>
  <c r="BV161" i="1"/>
  <c r="BW161" i="1"/>
  <c r="BX161" i="1"/>
  <c r="BV162" i="1"/>
  <c r="BW162" i="1"/>
  <c r="BX162" i="1"/>
  <c r="BV163" i="1"/>
  <c r="BW163" i="1"/>
  <c r="BX163" i="1"/>
  <c r="BV281" i="1"/>
  <c r="BW281" i="1"/>
  <c r="BX281" i="1"/>
  <c r="BV279" i="1"/>
  <c r="BW279" i="1"/>
  <c r="BX279" i="1"/>
  <c r="BX245" i="1"/>
  <c r="BW245" i="1"/>
  <c r="BV245" i="1"/>
  <c r="AZ58" i="1"/>
  <c r="BA58" i="1"/>
  <c r="AZ59" i="1"/>
  <c r="BA59" i="1"/>
  <c r="AZ60" i="1"/>
  <c r="BA60" i="1"/>
  <c r="AZ61" i="1"/>
  <c r="BA61" i="1"/>
  <c r="AZ62" i="1"/>
  <c r="BA62" i="1"/>
  <c r="AZ14" i="1"/>
  <c r="BA14" i="1"/>
  <c r="AZ15" i="1"/>
  <c r="BA15" i="1"/>
  <c r="AZ16" i="1"/>
  <c r="BA16" i="1"/>
  <c r="AZ17" i="1"/>
  <c r="BA17" i="1"/>
  <c r="AZ18" i="1"/>
  <c r="BA18" i="1"/>
  <c r="AZ19" i="1"/>
  <c r="BA19" i="1"/>
  <c r="AZ22" i="1"/>
  <c r="BA22" i="1"/>
  <c r="AZ23" i="1"/>
  <c r="BA23" i="1"/>
  <c r="AZ24" i="1"/>
  <c r="BA24" i="1"/>
  <c r="AZ25" i="1"/>
  <c r="BA25" i="1"/>
  <c r="AZ26" i="1"/>
  <c r="BA26" i="1"/>
  <c r="AZ27" i="1"/>
  <c r="BA27" i="1"/>
  <c r="BA57" i="1"/>
  <c r="AZ57" i="1"/>
  <c r="AZ246" i="1"/>
  <c r="BA246" i="1"/>
  <c r="AZ247" i="1"/>
  <c r="BA247" i="1"/>
  <c r="AZ250" i="1"/>
  <c r="BA250" i="1"/>
  <c r="AZ251" i="1"/>
  <c r="BA251" i="1"/>
  <c r="AZ252" i="1"/>
  <c r="BA252" i="1"/>
  <c r="AZ253" i="1"/>
  <c r="BA253" i="1"/>
  <c r="AZ155" i="1"/>
  <c r="BA155" i="1"/>
  <c r="AZ156" i="1"/>
  <c r="BA156" i="1"/>
  <c r="AZ157" i="1"/>
  <c r="BA157" i="1"/>
  <c r="AZ10" i="1"/>
  <c r="BA10" i="1"/>
  <c r="AZ11" i="1"/>
  <c r="BA11" i="1"/>
  <c r="AZ9" i="1"/>
  <c r="BA9" i="1"/>
  <c r="AZ53" i="1"/>
  <c r="BA53" i="1"/>
  <c r="AZ54" i="1"/>
  <c r="BA54" i="1"/>
  <c r="AZ55" i="1"/>
  <c r="BA55" i="1"/>
  <c r="AZ161" i="1"/>
  <c r="BA161" i="1"/>
  <c r="AZ162" i="1"/>
  <c r="BA162" i="1"/>
  <c r="AZ163" i="1"/>
  <c r="BA163" i="1"/>
  <c r="AZ281" i="1"/>
  <c r="BA281" i="1"/>
  <c r="AZ279" i="1"/>
  <c r="BA279" i="1"/>
  <c r="AZ280" i="1"/>
  <c r="BA280" i="1"/>
  <c r="BA245" i="1"/>
  <c r="AZ245" i="1"/>
  <c r="FE27" i="1"/>
  <c r="FE26" i="1"/>
  <c r="FE25" i="1"/>
  <c r="FE24" i="1"/>
  <c r="FE23" i="1"/>
  <c r="FE22" i="1"/>
  <c r="FE19" i="1"/>
  <c r="FE18" i="1"/>
  <c r="FE17" i="1"/>
  <c r="FE16" i="1"/>
  <c r="FE15" i="1"/>
  <c r="FE14" i="1"/>
  <c r="FE62" i="1"/>
  <c r="FE61" i="1"/>
  <c r="FE60" i="1"/>
  <c r="FE59" i="1"/>
  <c r="FE58" i="1"/>
  <c r="FE57" i="1"/>
  <c r="FE247" i="1"/>
  <c r="FE10" i="1"/>
  <c r="FE11" i="1"/>
  <c r="FE9" i="1"/>
  <c r="FE53" i="1"/>
  <c r="FE54" i="1"/>
  <c r="FE55" i="1"/>
  <c r="FE161" i="1"/>
  <c r="FE162" i="1"/>
  <c r="FE163" i="1"/>
  <c r="FE281" i="1"/>
  <c r="FE279" i="1"/>
  <c r="FE280" i="1"/>
  <c r="FE245" i="1"/>
  <c r="EI27" i="1"/>
  <c r="EI26" i="1"/>
  <c r="EI25" i="1"/>
  <c r="EI24" i="1"/>
  <c r="EI23" i="1"/>
  <c r="EI22" i="1"/>
  <c r="EI19" i="1"/>
  <c r="EI18" i="1"/>
  <c r="EI17" i="1"/>
  <c r="EI16" i="1"/>
  <c r="EI15" i="1"/>
  <c r="EI14" i="1"/>
  <c r="EI62" i="1"/>
  <c r="EI61" i="1"/>
  <c r="EI60" i="1"/>
  <c r="EI59" i="1"/>
  <c r="EI58" i="1"/>
  <c r="EI57" i="1"/>
  <c r="EI280" i="1"/>
  <c r="EI279" i="1"/>
  <c r="EI281" i="1"/>
  <c r="EI163" i="1"/>
  <c r="EI162" i="1"/>
  <c r="EI161" i="1"/>
  <c r="EI55" i="1"/>
  <c r="EI54" i="1"/>
  <c r="EI53" i="1"/>
  <c r="EI9" i="1"/>
  <c r="EI11" i="1"/>
  <c r="EI10" i="1"/>
  <c r="EI157" i="1"/>
  <c r="EI156" i="1"/>
  <c r="EI155" i="1"/>
  <c r="EI253" i="1"/>
  <c r="EI252" i="1"/>
  <c r="EI251" i="1"/>
  <c r="EI250" i="1"/>
  <c r="EI247" i="1"/>
  <c r="EI246" i="1"/>
  <c r="EI245" i="1"/>
  <c r="DL27" i="1"/>
  <c r="DL26" i="1"/>
  <c r="DL25" i="1"/>
  <c r="DL24" i="1"/>
  <c r="DL23" i="1"/>
  <c r="DL22" i="1"/>
  <c r="DL19" i="1"/>
  <c r="DL18" i="1"/>
  <c r="DL17" i="1"/>
  <c r="DL16" i="1"/>
  <c r="DL15" i="1"/>
  <c r="DL14" i="1"/>
  <c r="DL62" i="1"/>
  <c r="DL61" i="1"/>
  <c r="DL60" i="1"/>
  <c r="DL59" i="1"/>
  <c r="DL58" i="1"/>
  <c r="DL57" i="1"/>
  <c r="DL246" i="1"/>
  <c r="DL247" i="1"/>
  <c r="DL250" i="1"/>
  <c r="DL251" i="1"/>
  <c r="DL252" i="1"/>
  <c r="DL253" i="1"/>
  <c r="DL155" i="1"/>
  <c r="DL156" i="1"/>
  <c r="DL157" i="1"/>
  <c r="DL10" i="1"/>
  <c r="DL11" i="1"/>
  <c r="DL9" i="1"/>
  <c r="DL53" i="1"/>
  <c r="DL54" i="1"/>
  <c r="DL55" i="1"/>
  <c r="DL161" i="1"/>
  <c r="DL162" i="1"/>
  <c r="DL163" i="1"/>
  <c r="DL281" i="1"/>
  <c r="DL279" i="1"/>
  <c r="DL280" i="1"/>
  <c r="DL245" i="1"/>
  <c r="CQ27" i="1"/>
  <c r="CQ26" i="1"/>
  <c r="CQ25" i="1"/>
  <c r="CQ24" i="1"/>
  <c r="CQ23" i="1"/>
  <c r="CQ22" i="1"/>
  <c r="CQ19" i="1"/>
  <c r="CQ18" i="1"/>
  <c r="CQ17" i="1"/>
  <c r="CQ16" i="1"/>
  <c r="CQ15" i="1"/>
  <c r="CQ14" i="1"/>
  <c r="CQ62" i="1"/>
  <c r="CQ61" i="1"/>
  <c r="CQ60" i="1"/>
  <c r="CQ59" i="1"/>
  <c r="CQ58" i="1"/>
  <c r="CQ57" i="1"/>
  <c r="CQ246" i="1"/>
  <c r="CQ247" i="1"/>
  <c r="CQ250" i="1"/>
  <c r="CQ251" i="1"/>
  <c r="CQ252" i="1"/>
  <c r="CQ253" i="1"/>
  <c r="CQ155" i="1"/>
  <c r="CQ156" i="1"/>
  <c r="CQ157" i="1"/>
  <c r="CQ10" i="1"/>
  <c r="CQ11" i="1"/>
  <c r="CQ9" i="1"/>
  <c r="CQ53" i="1"/>
  <c r="CQ54" i="1"/>
  <c r="CQ55" i="1"/>
  <c r="CQ161" i="1"/>
  <c r="CQ162" i="1"/>
  <c r="CQ163" i="1"/>
  <c r="CQ281" i="1"/>
  <c r="CQ279" i="1"/>
  <c r="CQ280" i="1"/>
  <c r="CQ245" i="1"/>
  <c r="BU27" i="1"/>
  <c r="BU26" i="1"/>
  <c r="BU25" i="1"/>
  <c r="BU24" i="1"/>
  <c r="BU23" i="1"/>
  <c r="BU22" i="1"/>
  <c r="BU19" i="1"/>
  <c r="BU18" i="1"/>
  <c r="BU17" i="1"/>
  <c r="BU16" i="1"/>
  <c r="BU15" i="1"/>
  <c r="BU14" i="1"/>
  <c r="BU62" i="1"/>
  <c r="BU61" i="1"/>
  <c r="BU60" i="1"/>
  <c r="BU59" i="1"/>
  <c r="BU58" i="1"/>
  <c r="BU57" i="1"/>
  <c r="BU246" i="1"/>
  <c r="BU247" i="1"/>
  <c r="BU251" i="1"/>
  <c r="BU156" i="1"/>
  <c r="BU10" i="1"/>
  <c r="BU11" i="1"/>
  <c r="BU9" i="1"/>
  <c r="BU53" i="1"/>
  <c r="BU54" i="1"/>
  <c r="BU55" i="1"/>
  <c r="BU161" i="1"/>
  <c r="BU162" i="1"/>
  <c r="BU163" i="1"/>
  <c r="BU281" i="1"/>
  <c r="BU279" i="1"/>
  <c r="BU280" i="1"/>
  <c r="BU245" i="1"/>
  <c r="AX27" i="1"/>
  <c r="AX26" i="1"/>
  <c r="AX25" i="1"/>
  <c r="AX24" i="1"/>
  <c r="AX23" i="1"/>
  <c r="AX22" i="1"/>
  <c r="AX19" i="1"/>
  <c r="AX18" i="1"/>
  <c r="AX17" i="1"/>
  <c r="AX16" i="1"/>
  <c r="AX15" i="1"/>
  <c r="AX14" i="1"/>
  <c r="AX62" i="1"/>
  <c r="AX61" i="1"/>
  <c r="AX60" i="1"/>
  <c r="AX59" i="1"/>
  <c r="AX58" i="1"/>
  <c r="AX57" i="1"/>
  <c r="AX246" i="1"/>
  <c r="AX247" i="1"/>
  <c r="AX250" i="1"/>
  <c r="AX251" i="1"/>
  <c r="AX252" i="1"/>
  <c r="AX253" i="1"/>
  <c r="AX155" i="1"/>
  <c r="AX156" i="1"/>
  <c r="AX157" i="1"/>
  <c r="AX10" i="1"/>
  <c r="AX11" i="1"/>
  <c r="AX9" i="1"/>
  <c r="AX53" i="1"/>
  <c r="AX54" i="1"/>
  <c r="AX55" i="1"/>
  <c r="AX161" i="1"/>
  <c r="AX162" i="1"/>
  <c r="AX163" i="1"/>
  <c r="AX281" i="1"/>
  <c r="AX279" i="1"/>
  <c r="AX280" i="1"/>
  <c r="AX245" i="1"/>
  <c r="FD58" i="1"/>
  <c r="FD59" i="1"/>
  <c r="FD60" i="1"/>
  <c r="FD61" i="1"/>
  <c r="FD62" i="1"/>
  <c r="FD14" i="1"/>
  <c r="FD15" i="1"/>
  <c r="FD16" i="1"/>
  <c r="FD17" i="1"/>
  <c r="FD18" i="1"/>
  <c r="FD19" i="1"/>
  <c r="FD22" i="1"/>
  <c r="FD23" i="1"/>
  <c r="FD24" i="1"/>
  <c r="FD25" i="1"/>
  <c r="FD26" i="1"/>
  <c r="FD27" i="1"/>
  <c r="FD57" i="1"/>
  <c r="FD247" i="1"/>
  <c r="FD10" i="1"/>
  <c r="FD11" i="1"/>
  <c r="FD9" i="1"/>
  <c r="FD53" i="1"/>
  <c r="FD54" i="1"/>
  <c r="FD55" i="1"/>
  <c r="FD161" i="1"/>
  <c r="FD162" i="1"/>
  <c r="FD163" i="1"/>
  <c r="FD281" i="1"/>
  <c r="FD279" i="1"/>
  <c r="FD280" i="1"/>
  <c r="FD245" i="1"/>
  <c r="EH27" i="1"/>
  <c r="EH26" i="1"/>
  <c r="EH25" i="1"/>
  <c r="EH24" i="1"/>
  <c r="EH23" i="1"/>
  <c r="EH22" i="1"/>
  <c r="EH19" i="1"/>
  <c r="EH18" i="1"/>
  <c r="EH17" i="1"/>
  <c r="EH16" i="1"/>
  <c r="EH15" i="1"/>
  <c r="EH14" i="1"/>
  <c r="EH62" i="1"/>
  <c r="EH61" i="1"/>
  <c r="EH60" i="1"/>
  <c r="EH59" i="1"/>
  <c r="EH58" i="1"/>
  <c r="EH57" i="1"/>
  <c r="EH246" i="1"/>
  <c r="EH247" i="1"/>
  <c r="EH250" i="1"/>
  <c r="EH251" i="1"/>
  <c r="EH252" i="1"/>
  <c r="EH253" i="1"/>
  <c r="EH155" i="1"/>
  <c r="EH156" i="1"/>
  <c r="EH157" i="1"/>
  <c r="EH10" i="1"/>
  <c r="EH11" i="1"/>
  <c r="EH9" i="1"/>
  <c r="EH53" i="1"/>
  <c r="EH54" i="1"/>
  <c r="EH55" i="1"/>
  <c r="EH161" i="1"/>
  <c r="EH162" i="1"/>
  <c r="EH163" i="1"/>
  <c r="EH281" i="1"/>
  <c r="EH279" i="1"/>
  <c r="EH280" i="1"/>
  <c r="EH245" i="1"/>
  <c r="CP250" i="1"/>
  <c r="CP27" i="1"/>
  <c r="CP26" i="1"/>
  <c r="CP25" i="1"/>
  <c r="CP24" i="1"/>
  <c r="CP23" i="1"/>
  <c r="CP22" i="1"/>
  <c r="CP19" i="1"/>
  <c r="CP18" i="1"/>
  <c r="CP17" i="1"/>
  <c r="CP16" i="1"/>
  <c r="CP15" i="1"/>
  <c r="CP14" i="1"/>
  <c r="CP62" i="1"/>
  <c r="CP61" i="1"/>
  <c r="CP60" i="1"/>
  <c r="CP59" i="1"/>
  <c r="CP58" i="1"/>
  <c r="CP57" i="1"/>
  <c r="CP280" i="1"/>
  <c r="CP279" i="1"/>
  <c r="CP281" i="1"/>
  <c r="CP163" i="1"/>
  <c r="CP162" i="1"/>
  <c r="CP161" i="1"/>
  <c r="CP55" i="1"/>
  <c r="CP54" i="1"/>
  <c r="CP53" i="1"/>
  <c r="CP9" i="1"/>
  <c r="CP11" i="1"/>
  <c r="CP10" i="1"/>
  <c r="CP157" i="1"/>
  <c r="CP156" i="1"/>
  <c r="CP155" i="1"/>
  <c r="CP253" i="1"/>
  <c r="CP252" i="1"/>
  <c r="CP251" i="1"/>
  <c r="CP247" i="1"/>
  <c r="CP246" i="1"/>
  <c r="CP245" i="1"/>
  <c r="BT27" i="1"/>
  <c r="BT26" i="1"/>
  <c r="BT25" i="1"/>
  <c r="BT24" i="1"/>
  <c r="BT23" i="1"/>
  <c r="BT22" i="1"/>
  <c r="BT19" i="1"/>
  <c r="BT18" i="1"/>
  <c r="BT17" i="1"/>
  <c r="BT16" i="1"/>
  <c r="BT15" i="1"/>
  <c r="BT14" i="1"/>
  <c r="BT62" i="1"/>
  <c r="BT61" i="1"/>
  <c r="BT60" i="1"/>
  <c r="BT59" i="1"/>
  <c r="BT58" i="1"/>
  <c r="BT57" i="1"/>
  <c r="BT246" i="1"/>
  <c r="BT247" i="1"/>
  <c r="BT251" i="1"/>
  <c r="BT156" i="1"/>
  <c r="BT10" i="1"/>
  <c r="BT11" i="1"/>
  <c r="BT9" i="1"/>
  <c r="BT53" i="1"/>
  <c r="BT54" i="1"/>
  <c r="BT55" i="1"/>
  <c r="BT161" i="1"/>
  <c r="BT162" i="1"/>
  <c r="BT163" i="1"/>
  <c r="BT281" i="1"/>
  <c r="BT279" i="1"/>
  <c r="BT280" i="1"/>
  <c r="BT245" i="1"/>
  <c r="FC27" i="1"/>
  <c r="FC26" i="1"/>
  <c r="FC25" i="1"/>
  <c r="FC24" i="1"/>
  <c r="FC23" i="1"/>
  <c r="FC22" i="1"/>
  <c r="FC19" i="1"/>
  <c r="FC18" i="1"/>
  <c r="FC17" i="1"/>
  <c r="FC16" i="1"/>
  <c r="FC15" i="1"/>
  <c r="FC14" i="1"/>
  <c r="FC62" i="1"/>
  <c r="FC61" i="1"/>
  <c r="FC60" i="1"/>
  <c r="FC59" i="1"/>
  <c r="FC58" i="1"/>
  <c r="FC57" i="1"/>
  <c r="FC247" i="1"/>
  <c r="FC10" i="1"/>
  <c r="FC11" i="1"/>
  <c r="FC9" i="1"/>
  <c r="FC53" i="1"/>
  <c r="FC54" i="1"/>
  <c r="FC55" i="1"/>
  <c r="FC161" i="1"/>
  <c r="FC162" i="1"/>
  <c r="FC163" i="1"/>
  <c r="FC281" i="1"/>
  <c r="FC279" i="1"/>
  <c r="FC280" i="1"/>
  <c r="FC245" i="1"/>
  <c r="EG58" i="1"/>
  <c r="EG59" i="1"/>
  <c r="EG60" i="1"/>
  <c r="EG61" i="1"/>
  <c r="EG62" i="1"/>
  <c r="EG14" i="1"/>
  <c r="EG15" i="1"/>
  <c r="EG16" i="1"/>
  <c r="EG17" i="1"/>
  <c r="EG18" i="1"/>
  <c r="EG19" i="1"/>
  <c r="EG22" i="1"/>
  <c r="EG23" i="1"/>
  <c r="EG24" i="1"/>
  <c r="EG25" i="1"/>
  <c r="EG26" i="1"/>
  <c r="EG27" i="1"/>
  <c r="EG57" i="1"/>
  <c r="EG246" i="1"/>
  <c r="EG247" i="1"/>
  <c r="EG250" i="1"/>
  <c r="EG251" i="1"/>
  <c r="EG252" i="1"/>
  <c r="EG253" i="1"/>
  <c r="EG155" i="1"/>
  <c r="EG156" i="1"/>
  <c r="EG157" i="1"/>
  <c r="EG10" i="1"/>
  <c r="EG11" i="1"/>
  <c r="EG9" i="1"/>
  <c r="EG53" i="1"/>
  <c r="EG54" i="1"/>
  <c r="EG55" i="1"/>
  <c r="EG161" i="1"/>
  <c r="EG162" i="1"/>
  <c r="EG163" i="1"/>
  <c r="EG281" i="1"/>
  <c r="EG279" i="1"/>
  <c r="EG280" i="1"/>
  <c r="EG245" i="1"/>
  <c r="DK58" i="1"/>
  <c r="DK59" i="1"/>
  <c r="DK60" i="1"/>
  <c r="DK61" i="1"/>
  <c r="DK62" i="1"/>
  <c r="DK14" i="1"/>
  <c r="DK15" i="1"/>
  <c r="DK16" i="1"/>
  <c r="DK17" i="1"/>
  <c r="DK18" i="1"/>
  <c r="DK19" i="1"/>
  <c r="DK22" i="1"/>
  <c r="DK23" i="1"/>
  <c r="DK24" i="1"/>
  <c r="DK25" i="1"/>
  <c r="DK26" i="1"/>
  <c r="DK27" i="1"/>
  <c r="DK57" i="1"/>
  <c r="DK246" i="1"/>
  <c r="DK247" i="1"/>
  <c r="DK250" i="1"/>
  <c r="DK251" i="1"/>
  <c r="DK252" i="1"/>
  <c r="DK253" i="1"/>
  <c r="DK155" i="1"/>
  <c r="DK156" i="1"/>
  <c r="DK157" i="1"/>
  <c r="DK10" i="1"/>
  <c r="DK11" i="1"/>
  <c r="DK9" i="1"/>
  <c r="DK53" i="1"/>
  <c r="DK54" i="1"/>
  <c r="DK55" i="1"/>
  <c r="DK161" i="1"/>
  <c r="DK162" i="1"/>
  <c r="DK163" i="1"/>
  <c r="DK281" i="1"/>
  <c r="DK279" i="1"/>
  <c r="DK280" i="1"/>
  <c r="DK245" i="1"/>
  <c r="CO58" i="1"/>
  <c r="CO59" i="1"/>
  <c r="CO60" i="1"/>
  <c r="CO61" i="1"/>
  <c r="CO62" i="1"/>
  <c r="CO14" i="1"/>
  <c r="CO15" i="1"/>
  <c r="CO16" i="1"/>
  <c r="CO17" i="1"/>
  <c r="CO18" i="1"/>
  <c r="CO19" i="1"/>
  <c r="CO22" i="1"/>
  <c r="CO23" i="1"/>
  <c r="CO24" i="1"/>
  <c r="CO25" i="1"/>
  <c r="CO26" i="1"/>
  <c r="CO27" i="1"/>
  <c r="CO57" i="1"/>
  <c r="CO246" i="1"/>
  <c r="CO247" i="1"/>
  <c r="CO250" i="1"/>
  <c r="CO251" i="1"/>
  <c r="CO252" i="1"/>
  <c r="CO253" i="1"/>
  <c r="CO155" i="1"/>
  <c r="CO156" i="1"/>
  <c r="CO157" i="1"/>
  <c r="CO10" i="1"/>
  <c r="CO11" i="1"/>
  <c r="CO9" i="1"/>
  <c r="CO53" i="1"/>
  <c r="CO54" i="1"/>
  <c r="CO55" i="1"/>
  <c r="CO161" i="1"/>
  <c r="CO162" i="1"/>
  <c r="CO163" i="1"/>
  <c r="CO281" i="1"/>
  <c r="CO279" i="1"/>
  <c r="CO280" i="1"/>
  <c r="CO245" i="1"/>
  <c r="BS58" i="1"/>
  <c r="BS59" i="1"/>
  <c r="BS60" i="1"/>
  <c r="BS61" i="1"/>
  <c r="BS62" i="1"/>
  <c r="BS14" i="1"/>
  <c r="BS15" i="1"/>
  <c r="BS16" i="1"/>
  <c r="BS17" i="1"/>
  <c r="BS18" i="1"/>
  <c r="BS19" i="1"/>
  <c r="BS22" i="1"/>
  <c r="BS23" i="1"/>
  <c r="BS24" i="1"/>
  <c r="BS25" i="1"/>
  <c r="BS26" i="1"/>
  <c r="BS27" i="1"/>
  <c r="BS57" i="1"/>
  <c r="BS246" i="1"/>
  <c r="BS247" i="1"/>
  <c r="BS251" i="1"/>
  <c r="BS156" i="1"/>
  <c r="BS10" i="1"/>
  <c r="BS11" i="1"/>
  <c r="BS9" i="1"/>
  <c r="BS53" i="1"/>
  <c r="BS54" i="1"/>
  <c r="BS55" i="1"/>
  <c r="BS161" i="1"/>
  <c r="BS162" i="1"/>
  <c r="BS163" i="1"/>
  <c r="BS281" i="1"/>
  <c r="BS279" i="1"/>
  <c r="BS280" i="1"/>
  <c r="BS245" i="1"/>
  <c r="AV27" i="1"/>
  <c r="AW58" i="1"/>
  <c r="AW59" i="1"/>
  <c r="AW60" i="1"/>
  <c r="AW61" i="1"/>
  <c r="AW62" i="1"/>
  <c r="AW14" i="1"/>
  <c r="AW15" i="1"/>
  <c r="AW16" i="1"/>
  <c r="AW17" i="1"/>
  <c r="AW18" i="1"/>
  <c r="AW19" i="1"/>
  <c r="AW22" i="1"/>
  <c r="AW23" i="1"/>
  <c r="AW24" i="1"/>
  <c r="AW25" i="1"/>
  <c r="AW26" i="1"/>
  <c r="AW27" i="1"/>
  <c r="AW57" i="1"/>
  <c r="AW246" i="1"/>
  <c r="AW247" i="1"/>
  <c r="AW250" i="1"/>
  <c r="AW251" i="1"/>
  <c r="AW252" i="1"/>
  <c r="AW253" i="1"/>
  <c r="AW155" i="1"/>
  <c r="AW156" i="1"/>
  <c r="AW157" i="1"/>
  <c r="AW10" i="1"/>
  <c r="AW11" i="1"/>
  <c r="AW9" i="1"/>
  <c r="AW53" i="1"/>
  <c r="AW54" i="1"/>
  <c r="AW55" i="1"/>
  <c r="AW161" i="1"/>
  <c r="AW162" i="1"/>
  <c r="AW163" i="1"/>
  <c r="AW281" i="1"/>
  <c r="AW279" i="1"/>
  <c r="AW280" i="1"/>
  <c r="AW245" i="1"/>
  <c r="FB58" i="1"/>
  <c r="FB59" i="1"/>
  <c r="FB60" i="1"/>
  <c r="FB61" i="1"/>
  <c r="FB62" i="1"/>
  <c r="FB14" i="1"/>
  <c r="FB15" i="1"/>
  <c r="FB16" i="1"/>
  <c r="FB17" i="1"/>
  <c r="FB18" i="1"/>
  <c r="FB19" i="1"/>
  <c r="FB22" i="1"/>
  <c r="FB23" i="1"/>
  <c r="FB24" i="1"/>
  <c r="FB25" i="1"/>
  <c r="FB26" i="1"/>
  <c r="FB27" i="1"/>
  <c r="FB57" i="1"/>
  <c r="FB247" i="1"/>
  <c r="FB10" i="1"/>
  <c r="FB11" i="1"/>
  <c r="FB9" i="1"/>
  <c r="FB53" i="1"/>
  <c r="FB54" i="1"/>
  <c r="FB55" i="1"/>
  <c r="FB161" i="1"/>
  <c r="FB162" i="1"/>
  <c r="FB163" i="1"/>
  <c r="FB281" i="1"/>
  <c r="FB279" i="1"/>
  <c r="FB280" i="1"/>
  <c r="FB245" i="1"/>
  <c r="EF58" i="1"/>
  <c r="EF59" i="1"/>
  <c r="EF60" i="1"/>
  <c r="EF61" i="1"/>
  <c r="EF62" i="1"/>
  <c r="EF14" i="1"/>
  <c r="EF15" i="1"/>
  <c r="EF16" i="1"/>
  <c r="EF17" i="1"/>
  <c r="EF18" i="1"/>
  <c r="EF19" i="1"/>
  <c r="EF22" i="1"/>
  <c r="EF23" i="1"/>
  <c r="EF24" i="1"/>
  <c r="EF25" i="1"/>
  <c r="EF26" i="1"/>
  <c r="EF27" i="1"/>
  <c r="EF57" i="1"/>
  <c r="EF246" i="1"/>
  <c r="EF247" i="1"/>
  <c r="EF250" i="1"/>
  <c r="EF251" i="1"/>
  <c r="EF252" i="1"/>
  <c r="EF253" i="1"/>
  <c r="EF155" i="1"/>
  <c r="EF156" i="1"/>
  <c r="EF157" i="1"/>
  <c r="EF10" i="1"/>
  <c r="EF11" i="1"/>
  <c r="EF9" i="1"/>
  <c r="EF53" i="1"/>
  <c r="EF54" i="1"/>
  <c r="EF55" i="1"/>
  <c r="EF161" i="1"/>
  <c r="EF162" i="1"/>
  <c r="EF163" i="1"/>
  <c r="EF281" i="1"/>
  <c r="EF279" i="1"/>
  <c r="EF280" i="1"/>
  <c r="EF245" i="1"/>
  <c r="DJ58" i="1"/>
  <c r="DJ59" i="1"/>
  <c r="DJ60" i="1"/>
  <c r="DJ61" i="1"/>
  <c r="DJ62" i="1"/>
  <c r="DJ14" i="1"/>
  <c r="DJ15" i="1"/>
  <c r="DJ16" i="1"/>
  <c r="DJ17" i="1"/>
  <c r="DJ18" i="1"/>
  <c r="DJ19" i="1"/>
  <c r="DJ22" i="1"/>
  <c r="DJ23" i="1"/>
  <c r="DJ24" i="1"/>
  <c r="DJ25" i="1"/>
  <c r="DJ26" i="1"/>
  <c r="DJ27" i="1"/>
  <c r="DJ57" i="1"/>
  <c r="DJ246" i="1"/>
  <c r="DJ247" i="1"/>
  <c r="DJ250" i="1"/>
  <c r="DJ251" i="1"/>
  <c r="DJ252" i="1"/>
  <c r="DJ253" i="1"/>
  <c r="DJ155" i="1"/>
  <c r="DJ156" i="1"/>
  <c r="DJ157" i="1"/>
  <c r="DJ10" i="1"/>
  <c r="DJ11" i="1"/>
  <c r="DJ9" i="1"/>
  <c r="DJ53" i="1"/>
  <c r="DJ54" i="1"/>
  <c r="DJ55" i="1"/>
  <c r="DJ161" i="1"/>
  <c r="DJ162" i="1"/>
  <c r="DJ163" i="1"/>
  <c r="DJ281" i="1"/>
  <c r="DJ279" i="1"/>
  <c r="DJ280" i="1"/>
  <c r="DJ245" i="1"/>
  <c r="CN58" i="1"/>
  <c r="CN59" i="1"/>
  <c r="CN60" i="1"/>
  <c r="CN61" i="1"/>
  <c r="CN62" i="1"/>
  <c r="CN14" i="1"/>
  <c r="CN15" i="1"/>
  <c r="CN16" i="1"/>
  <c r="CN17" i="1"/>
  <c r="CN18" i="1"/>
  <c r="CN19" i="1"/>
  <c r="CN22" i="1"/>
  <c r="CN23" i="1"/>
  <c r="CN24" i="1"/>
  <c r="CN25" i="1"/>
  <c r="CN26" i="1"/>
  <c r="CN27" i="1"/>
  <c r="CN57" i="1"/>
  <c r="CN246" i="1"/>
  <c r="CN247" i="1"/>
  <c r="CN250" i="1"/>
  <c r="CN251" i="1"/>
  <c r="CN252" i="1"/>
  <c r="CN253" i="1"/>
  <c r="CN155" i="1"/>
  <c r="CN156" i="1"/>
  <c r="CN157" i="1"/>
  <c r="CN10" i="1"/>
  <c r="CN11" i="1"/>
  <c r="CN9" i="1"/>
  <c r="CN53" i="1"/>
  <c r="CN54" i="1"/>
  <c r="CN55" i="1"/>
  <c r="CN161" i="1"/>
  <c r="CN162" i="1"/>
  <c r="CN163" i="1"/>
  <c r="CN281" i="1"/>
  <c r="CN279" i="1"/>
  <c r="CN280" i="1"/>
  <c r="CN245" i="1"/>
  <c r="BR58" i="1"/>
  <c r="BR59" i="1"/>
  <c r="BR60" i="1"/>
  <c r="BR61" i="1"/>
  <c r="BR62" i="1"/>
  <c r="BR14" i="1"/>
  <c r="BR15" i="1"/>
  <c r="BR16" i="1"/>
  <c r="BR17" i="1"/>
  <c r="BR18" i="1"/>
  <c r="BR19" i="1"/>
  <c r="BR22" i="1"/>
  <c r="BR23" i="1"/>
  <c r="BR24" i="1"/>
  <c r="BR25" i="1"/>
  <c r="BR26" i="1"/>
  <c r="BR27" i="1"/>
  <c r="BR57" i="1"/>
  <c r="BR246" i="1"/>
  <c r="BR247" i="1"/>
  <c r="BR251" i="1"/>
  <c r="BR156" i="1"/>
  <c r="BR10" i="1"/>
  <c r="BR11" i="1"/>
  <c r="BR9" i="1"/>
  <c r="BR53" i="1"/>
  <c r="BR54" i="1"/>
  <c r="BR55" i="1"/>
  <c r="BR161" i="1"/>
  <c r="BR162" i="1"/>
  <c r="BR163" i="1"/>
  <c r="BR281" i="1"/>
  <c r="BR279" i="1"/>
  <c r="BR280" i="1"/>
  <c r="BR245" i="1"/>
  <c r="AV58" i="1"/>
  <c r="AV59" i="1"/>
  <c r="AV60" i="1"/>
  <c r="AV61" i="1"/>
  <c r="AV62" i="1"/>
  <c r="AV14" i="1"/>
  <c r="AV15" i="1"/>
  <c r="AV16" i="1"/>
  <c r="AV17" i="1"/>
  <c r="AV18" i="1"/>
  <c r="AV19" i="1"/>
  <c r="AV22" i="1"/>
  <c r="AV23" i="1"/>
  <c r="AV24" i="1"/>
  <c r="AV25" i="1"/>
  <c r="AV26" i="1"/>
  <c r="AV57" i="1"/>
  <c r="AV246" i="1"/>
  <c r="AV247" i="1"/>
  <c r="AV250" i="1"/>
  <c r="AV251" i="1"/>
  <c r="AV252" i="1"/>
  <c r="AV253" i="1"/>
  <c r="AV155" i="1"/>
  <c r="AV156" i="1"/>
  <c r="AV157" i="1"/>
  <c r="AV10" i="1"/>
  <c r="AV11" i="1"/>
  <c r="AV9" i="1"/>
  <c r="AV53" i="1"/>
  <c r="AV54" i="1"/>
  <c r="AV55" i="1"/>
  <c r="AV161" i="1"/>
  <c r="AV162" i="1"/>
  <c r="AV163" i="1"/>
  <c r="AV281" i="1"/>
  <c r="AV279" i="1"/>
  <c r="AV280" i="1"/>
  <c r="AV245" i="1"/>
  <c r="FA58" i="1"/>
  <c r="FA59" i="1"/>
  <c r="FA60" i="1"/>
  <c r="FA61" i="1"/>
  <c r="FA62" i="1"/>
  <c r="FA14" i="1"/>
  <c r="FA15" i="1"/>
  <c r="FA16" i="1"/>
  <c r="FA17" i="1"/>
  <c r="FA18" i="1"/>
  <c r="FA19" i="1"/>
  <c r="FA22" i="1"/>
  <c r="FA23" i="1"/>
  <c r="FA24" i="1"/>
  <c r="FA25" i="1"/>
  <c r="FA26" i="1"/>
  <c r="FA27" i="1"/>
  <c r="FA57" i="1"/>
  <c r="FA247" i="1"/>
  <c r="FA10" i="1"/>
  <c r="FA11" i="1"/>
  <c r="FA9" i="1"/>
  <c r="FA53" i="1"/>
  <c r="FA54" i="1"/>
  <c r="FA55" i="1"/>
  <c r="FA161" i="1"/>
  <c r="FA162" i="1"/>
  <c r="FA163" i="1"/>
  <c r="FA281" i="1"/>
  <c r="FA279" i="1"/>
  <c r="FA280" i="1"/>
  <c r="FA245" i="1"/>
  <c r="EE58" i="1"/>
  <c r="EE59" i="1"/>
  <c r="EE60" i="1"/>
  <c r="EE61" i="1"/>
  <c r="EE62" i="1"/>
  <c r="EE14" i="1"/>
  <c r="EE15" i="1"/>
  <c r="EE16" i="1"/>
  <c r="EE17" i="1"/>
  <c r="EE18" i="1"/>
  <c r="EE19" i="1"/>
  <c r="EE22" i="1"/>
  <c r="EE23" i="1"/>
  <c r="EE24" i="1"/>
  <c r="EE25" i="1"/>
  <c r="EE26" i="1"/>
  <c r="EE27" i="1"/>
  <c r="EE57" i="1"/>
  <c r="EE246" i="1"/>
  <c r="EE247" i="1"/>
  <c r="EE250" i="1"/>
  <c r="EE251" i="1"/>
  <c r="EE252" i="1"/>
  <c r="EE253" i="1"/>
  <c r="EE155" i="1"/>
  <c r="EE156" i="1"/>
  <c r="EE157" i="1"/>
  <c r="EE10" i="1"/>
  <c r="EE11" i="1"/>
  <c r="EE9" i="1"/>
  <c r="EE53" i="1"/>
  <c r="EE54" i="1"/>
  <c r="EE55" i="1"/>
  <c r="EE161" i="1"/>
  <c r="EE162" i="1"/>
  <c r="EE163" i="1"/>
  <c r="EE281" i="1"/>
  <c r="EE279" i="1"/>
  <c r="EE280" i="1"/>
  <c r="EE245" i="1"/>
  <c r="DI58" i="1"/>
  <c r="DI59" i="1"/>
  <c r="DI60" i="1"/>
  <c r="DI61" i="1"/>
  <c r="DI62" i="1"/>
  <c r="DI14" i="1"/>
  <c r="DI15" i="1"/>
  <c r="DI16" i="1"/>
  <c r="DI17" i="1"/>
  <c r="DI18" i="1"/>
  <c r="DI19" i="1"/>
  <c r="DI22" i="1"/>
  <c r="DI23" i="1"/>
  <c r="DI24" i="1"/>
  <c r="DI25" i="1"/>
  <c r="DI26" i="1"/>
  <c r="DI27" i="1"/>
  <c r="DI57" i="1"/>
  <c r="DI246" i="1"/>
  <c r="DI247" i="1"/>
  <c r="DI250" i="1"/>
  <c r="DI251" i="1"/>
  <c r="DI252" i="1"/>
  <c r="DI253" i="1"/>
  <c r="DI155" i="1"/>
  <c r="DI156" i="1"/>
  <c r="DI157" i="1"/>
  <c r="DI10" i="1"/>
  <c r="DI11" i="1"/>
  <c r="DI9" i="1"/>
  <c r="DI53" i="1"/>
  <c r="DI54" i="1"/>
  <c r="DI55" i="1"/>
  <c r="DI161" i="1"/>
  <c r="DI162" i="1"/>
  <c r="DI163" i="1"/>
  <c r="DI281" i="1"/>
  <c r="DI279" i="1"/>
  <c r="DI280" i="1"/>
  <c r="DI245" i="1"/>
  <c r="CM58" i="1"/>
  <c r="CM59" i="1"/>
  <c r="CM60" i="1"/>
  <c r="CM61" i="1"/>
  <c r="CM62" i="1"/>
  <c r="CM14" i="1"/>
  <c r="CM15" i="1"/>
  <c r="CM16" i="1"/>
  <c r="CM17" i="1"/>
  <c r="CM18" i="1"/>
  <c r="CM19" i="1"/>
  <c r="CM22" i="1"/>
  <c r="CM23" i="1"/>
  <c r="CM24" i="1"/>
  <c r="CM25" i="1"/>
  <c r="CM26" i="1"/>
  <c r="CM27" i="1"/>
  <c r="CM57" i="1"/>
  <c r="CM246" i="1"/>
  <c r="CM247" i="1"/>
  <c r="CM250" i="1"/>
  <c r="CM251" i="1"/>
  <c r="CM252" i="1"/>
  <c r="CM253" i="1"/>
  <c r="CM155" i="1"/>
  <c r="CM156" i="1"/>
  <c r="CM157" i="1"/>
  <c r="CM10" i="1"/>
  <c r="CM11" i="1"/>
  <c r="CM9" i="1"/>
  <c r="CM53" i="1"/>
  <c r="CM54" i="1"/>
  <c r="CM55" i="1"/>
  <c r="CM161" i="1"/>
  <c r="CM162" i="1"/>
  <c r="CM163" i="1"/>
  <c r="CM281" i="1"/>
  <c r="CM279" i="1"/>
  <c r="CM280" i="1"/>
  <c r="CM245" i="1"/>
  <c r="BQ58" i="1"/>
  <c r="BQ59" i="1"/>
  <c r="BQ60" i="1"/>
  <c r="BQ61" i="1"/>
  <c r="BQ62" i="1"/>
  <c r="BQ14" i="1"/>
  <c r="BQ15" i="1"/>
  <c r="BQ16" i="1"/>
  <c r="BQ17" i="1"/>
  <c r="BQ18" i="1"/>
  <c r="BQ19" i="1"/>
  <c r="BQ22" i="1"/>
  <c r="BQ23" i="1"/>
  <c r="BQ24" i="1"/>
  <c r="BQ25" i="1"/>
  <c r="BQ26" i="1"/>
  <c r="BQ27" i="1"/>
  <c r="BQ57" i="1"/>
  <c r="BQ246" i="1"/>
  <c r="BQ247" i="1"/>
  <c r="BQ251" i="1"/>
  <c r="BQ156" i="1"/>
  <c r="BQ10" i="1"/>
  <c r="BQ11" i="1"/>
  <c r="BQ9" i="1"/>
  <c r="BQ53" i="1"/>
  <c r="BQ54" i="1"/>
  <c r="BQ55" i="1"/>
  <c r="BQ161" i="1"/>
  <c r="BQ162" i="1"/>
  <c r="BQ163" i="1"/>
  <c r="BQ281" i="1"/>
  <c r="BQ279" i="1"/>
  <c r="BQ280" i="1"/>
  <c r="BQ245" i="1"/>
  <c r="AU58" i="1"/>
  <c r="AU59" i="1"/>
  <c r="AU60" i="1"/>
  <c r="AU61" i="1"/>
  <c r="AU62" i="1"/>
  <c r="AU14" i="1"/>
  <c r="AU15" i="1"/>
  <c r="AU16" i="1"/>
  <c r="AU17" i="1"/>
  <c r="AU18" i="1"/>
  <c r="AU19" i="1"/>
  <c r="AU22" i="1"/>
  <c r="AU23" i="1"/>
  <c r="AU24" i="1"/>
  <c r="AU25" i="1"/>
  <c r="AU26" i="1"/>
  <c r="AU27" i="1"/>
  <c r="AU57" i="1"/>
  <c r="AU246" i="1"/>
  <c r="AU247" i="1"/>
  <c r="AU250" i="1"/>
  <c r="AU251" i="1"/>
  <c r="AU252" i="1"/>
  <c r="AU253" i="1"/>
  <c r="AU155" i="1"/>
  <c r="AU156" i="1"/>
  <c r="AU157" i="1"/>
  <c r="AU10" i="1"/>
  <c r="AU11" i="1"/>
  <c r="AU9" i="1"/>
  <c r="AU53" i="1"/>
  <c r="AU54" i="1"/>
  <c r="AU55" i="1"/>
  <c r="AU161" i="1"/>
  <c r="AU162" i="1"/>
  <c r="AU163" i="1"/>
  <c r="AU281" i="1"/>
  <c r="AU279" i="1"/>
  <c r="AU280" i="1"/>
  <c r="AU245" i="1"/>
  <c r="EZ58" i="1"/>
  <c r="EZ59" i="1"/>
  <c r="EZ60" i="1"/>
  <c r="EZ61" i="1"/>
  <c r="EZ62" i="1"/>
  <c r="EZ14" i="1"/>
  <c r="EZ15" i="1"/>
  <c r="EZ16" i="1"/>
  <c r="EZ17" i="1"/>
  <c r="EZ18" i="1"/>
  <c r="EZ19" i="1"/>
  <c r="EZ22" i="1"/>
  <c r="EZ23" i="1"/>
  <c r="EZ24" i="1"/>
  <c r="EZ25" i="1"/>
  <c r="EZ26" i="1"/>
  <c r="EZ27" i="1"/>
  <c r="EZ57" i="1"/>
  <c r="EZ247" i="1"/>
  <c r="EZ10" i="1"/>
  <c r="EZ11" i="1"/>
  <c r="EZ9" i="1"/>
  <c r="EZ53" i="1"/>
  <c r="EZ54" i="1"/>
  <c r="EZ55" i="1"/>
  <c r="EZ161" i="1"/>
  <c r="EZ162" i="1"/>
  <c r="EZ163" i="1"/>
  <c r="EZ281" i="1"/>
  <c r="EZ279" i="1"/>
  <c r="EZ280" i="1"/>
  <c r="EZ245" i="1"/>
  <c r="ED58" i="1"/>
  <c r="ED59" i="1"/>
  <c r="ED60" i="1"/>
  <c r="ED61" i="1"/>
  <c r="ED62" i="1"/>
  <c r="ED14" i="1"/>
  <c r="ED15" i="1"/>
  <c r="ED16" i="1"/>
  <c r="ED17" i="1"/>
  <c r="ED18" i="1"/>
  <c r="ED19" i="1"/>
  <c r="ED22" i="1"/>
  <c r="ED23" i="1"/>
  <c r="ED24" i="1"/>
  <c r="ED25" i="1"/>
  <c r="ED26" i="1"/>
  <c r="ED27" i="1"/>
  <c r="ED57" i="1"/>
  <c r="ED246" i="1"/>
  <c r="ED247" i="1"/>
  <c r="ED250" i="1"/>
  <c r="ED251" i="1"/>
  <c r="ED252" i="1"/>
  <c r="ED253" i="1"/>
  <c r="ED155" i="1"/>
  <c r="ED156" i="1"/>
  <c r="ED157" i="1"/>
  <c r="ED10" i="1"/>
  <c r="ED11" i="1"/>
  <c r="ED9" i="1"/>
  <c r="ED53" i="1"/>
  <c r="ED54" i="1"/>
  <c r="ED55" i="1"/>
  <c r="ED161" i="1"/>
  <c r="ED162" i="1"/>
  <c r="ED163" i="1"/>
  <c r="ED281" i="1"/>
  <c r="ED279" i="1"/>
  <c r="ED280" i="1"/>
  <c r="ED245" i="1"/>
  <c r="DH58" i="1"/>
  <c r="DH59" i="1"/>
  <c r="DH60" i="1"/>
  <c r="DH61" i="1"/>
  <c r="DH62" i="1"/>
  <c r="DH14" i="1"/>
  <c r="DH15" i="1"/>
  <c r="DH16" i="1"/>
  <c r="DH17" i="1"/>
  <c r="DH18" i="1"/>
  <c r="DH19" i="1"/>
  <c r="DH22" i="1"/>
  <c r="DH23" i="1"/>
  <c r="DH24" i="1"/>
  <c r="DH25" i="1"/>
  <c r="DH26" i="1"/>
  <c r="DH27" i="1"/>
  <c r="DH57" i="1"/>
  <c r="DH246" i="1"/>
  <c r="DH247" i="1"/>
  <c r="DH250" i="1"/>
  <c r="DH251" i="1"/>
  <c r="DH252" i="1"/>
  <c r="DH253" i="1"/>
  <c r="DH155" i="1"/>
  <c r="DH156" i="1"/>
  <c r="DH157" i="1"/>
  <c r="DH10" i="1"/>
  <c r="DH11" i="1"/>
  <c r="DH9" i="1"/>
  <c r="DH53" i="1"/>
  <c r="DH54" i="1"/>
  <c r="DH55" i="1"/>
  <c r="DH161" i="1"/>
  <c r="DH162" i="1"/>
  <c r="DH163" i="1"/>
  <c r="DH281" i="1"/>
  <c r="DH279" i="1"/>
  <c r="DH280" i="1"/>
  <c r="DH245" i="1"/>
  <c r="CL58" i="1"/>
  <c r="CL59" i="1"/>
  <c r="CL60" i="1"/>
  <c r="CL61" i="1"/>
  <c r="CL62" i="1"/>
  <c r="CL14" i="1"/>
  <c r="CL15" i="1"/>
  <c r="CL16" i="1"/>
  <c r="CL17" i="1"/>
  <c r="CL18" i="1"/>
  <c r="CL19" i="1"/>
  <c r="CL22" i="1"/>
  <c r="CL23" i="1"/>
  <c r="CL24" i="1"/>
  <c r="CL25" i="1"/>
  <c r="CL26" i="1"/>
  <c r="CL27" i="1"/>
  <c r="CL57" i="1"/>
  <c r="CL246" i="1"/>
  <c r="CL247" i="1"/>
  <c r="CL250" i="1"/>
  <c r="CL251" i="1"/>
  <c r="CL252" i="1"/>
  <c r="CL253" i="1"/>
  <c r="CL155" i="1"/>
  <c r="CL156" i="1"/>
  <c r="CL157" i="1"/>
  <c r="CL10" i="1"/>
  <c r="CL11" i="1"/>
  <c r="CL9" i="1"/>
  <c r="CL53" i="1"/>
  <c r="CL54" i="1"/>
  <c r="CL55" i="1"/>
  <c r="CL161" i="1"/>
  <c r="CL162" i="1"/>
  <c r="CL163" i="1"/>
  <c r="CL281" i="1"/>
  <c r="CL279" i="1"/>
  <c r="CL280" i="1"/>
  <c r="CL245" i="1"/>
  <c r="BP58" i="1"/>
  <c r="BP59" i="1"/>
  <c r="BP60" i="1"/>
  <c r="BP61" i="1"/>
  <c r="BP62" i="1"/>
  <c r="BP14" i="1"/>
  <c r="BP15" i="1"/>
  <c r="BP16" i="1"/>
  <c r="BP17" i="1"/>
  <c r="BP18" i="1"/>
  <c r="BP19" i="1"/>
  <c r="BP22" i="1"/>
  <c r="BP23" i="1"/>
  <c r="BP24" i="1"/>
  <c r="BP25" i="1"/>
  <c r="BP26" i="1"/>
  <c r="BP27" i="1"/>
  <c r="BP57" i="1"/>
  <c r="BP246" i="1"/>
  <c r="BP247" i="1"/>
  <c r="BP251" i="1"/>
  <c r="BP156" i="1"/>
  <c r="BP10" i="1"/>
  <c r="BP11" i="1"/>
  <c r="BP9" i="1"/>
  <c r="BP53" i="1"/>
  <c r="BP54" i="1"/>
  <c r="BP55" i="1"/>
  <c r="BP161" i="1"/>
  <c r="BP162" i="1"/>
  <c r="BP163" i="1"/>
  <c r="BP281" i="1"/>
  <c r="BP279" i="1"/>
  <c r="BP280" i="1"/>
  <c r="BP245" i="1"/>
  <c r="AT58" i="1"/>
  <c r="AT59" i="1"/>
  <c r="AT60" i="1"/>
  <c r="AT61" i="1"/>
  <c r="AT62" i="1"/>
  <c r="AT14" i="1"/>
  <c r="AT15" i="1"/>
  <c r="AT16" i="1"/>
  <c r="AT17" i="1"/>
  <c r="AT18" i="1"/>
  <c r="AT19" i="1"/>
  <c r="AT22" i="1"/>
  <c r="AT23" i="1"/>
  <c r="AT24" i="1"/>
  <c r="AT25" i="1"/>
  <c r="AT26" i="1"/>
  <c r="AT27" i="1"/>
  <c r="AT57" i="1"/>
  <c r="AT246" i="1"/>
  <c r="AT247" i="1"/>
  <c r="AT250" i="1"/>
  <c r="AT251" i="1"/>
  <c r="AT252" i="1"/>
  <c r="AT253" i="1"/>
  <c r="AT155" i="1"/>
  <c r="AT156" i="1"/>
  <c r="AT157" i="1"/>
  <c r="AT10" i="1"/>
  <c r="AT11" i="1"/>
  <c r="AT9" i="1"/>
  <c r="AT53" i="1"/>
  <c r="AT54" i="1"/>
  <c r="AT55" i="1"/>
  <c r="AT161" i="1"/>
  <c r="AT162" i="1"/>
  <c r="AT163" i="1"/>
  <c r="AT281" i="1"/>
  <c r="AT279" i="1"/>
  <c r="AT280" i="1"/>
  <c r="AT245" i="1"/>
  <c r="EY58" i="1"/>
  <c r="EY59" i="1"/>
  <c r="EY60" i="1"/>
  <c r="EY61" i="1"/>
  <c r="EY62" i="1"/>
  <c r="EY14" i="1"/>
  <c r="EY15" i="1"/>
  <c r="EY16" i="1"/>
  <c r="EY17" i="1"/>
  <c r="EY18" i="1"/>
  <c r="EY19" i="1"/>
  <c r="EY22" i="1"/>
  <c r="EY23" i="1"/>
  <c r="EY24" i="1"/>
  <c r="EY25" i="1"/>
  <c r="EY26" i="1"/>
  <c r="EY27" i="1"/>
  <c r="EY57" i="1"/>
  <c r="EY247" i="1"/>
  <c r="EY10" i="1"/>
  <c r="EY11" i="1"/>
  <c r="EY9" i="1"/>
  <c r="EY53" i="1"/>
  <c r="EY54" i="1"/>
  <c r="EY55" i="1"/>
  <c r="EY161" i="1"/>
  <c r="EY162" i="1"/>
  <c r="EY163" i="1"/>
  <c r="EY281" i="1"/>
  <c r="EY279" i="1"/>
  <c r="EY280" i="1"/>
  <c r="EY245" i="1"/>
  <c r="EC58" i="1"/>
  <c r="EC59" i="1"/>
  <c r="EC60" i="1"/>
  <c r="EC61" i="1"/>
  <c r="EC62" i="1"/>
  <c r="EC14" i="1"/>
  <c r="EC15" i="1"/>
  <c r="EC16" i="1"/>
  <c r="EC17" i="1"/>
  <c r="EC18" i="1"/>
  <c r="EC19" i="1"/>
  <c r="EC22" i="1"/>
  <c r="EC23" i="1"/>
  <c r="EC24" i="1"/>
  <c r="EC25" i="1"/>
  <c r="EC26" i="1"/>
  <c r="EC27" i="1"/>
  <c r="EC57" i="1"/>
  <c r="EC246" i="1"/>
  <c r="EC247" i="1"/>
  <c r="EC250" i="1"/>
  <c r="EC251" i="1"/>
  <c r="EC252" i="1"/>
  <c r="EC253" i="1"/>
  <c r="EC155" i="1"/>
  <c r="EC156" i="1"/>
  <c r="EC157" i="1"/>
  <c r="EC10" i="1"/>
  <c r="EC11" i="1"/>
  <c r="EC9" i="1"/>
  <c r="EC53" i="1"/>
  <c r="EC54" i="1"/>
  <c r="EC55" i="1"/>
  <c r="EC161" i="1"/>
  <c r="EC162" i="1"/>
  <c r="EC163" i="1"/>
  <c r="EC281" i="1"/>
  <c r="EC279" i="1"/>
  <c r="EC280" i="1"/>
  <c r="EC245" i="1"/>
  <c r="DG58" i="1"/>
  <c r="DG59" i="1"/>
  <c r="DG60" i="1"/>
  <c r="DG61" i="1"/>
  <c r="DG62" i="1"/>
  <c r="DG14" i="1"/>
  <c r="DG15" i="1"/>
  <c r="DG16" i="1"/>
  <c r="DG17" i="1"/>
  <c r="DG18" i="1"/>
  <c r="DG19" i="1"/>
  <c r="DG22" i="1"/>
  <c r="DG23" i="1"/>
  <c r="DG24" i="1"/>
  <c r="DG25" i="1"/>
  <c r="DG26" i="1"/>
  <c r="DG27" i="1"/>
  <c r="DG57" i="1"/>
  <c r="DG246" i="1"/>
  <c r="DG247" i="1"/>
  <c r="DG250" i="1"/>
  <c r="DG251" i="1"/>
  <c r="DG252" i="1"/>
  <c r="DG253" i="1"/>
  <c r="DG155" i="1"/>
  <c r="DG156" i="1"/>
  <c r="DG157" i="1"/>
  <c r="DG10" i="1"/>
  <c r="DG11" i="1"/>
  <c r="DG9" i="1"/>
  <c r="DG53" i="1"/>
  <c r="DG54" i="1"/>
  <c r="DG55" i="1"/>
  <c r="DG161" i="1"/>
  <c r="DG162" i="1"/>
  <c r="DG163" i="1"/>
  <c r="DG281" i="1"/>
  <c r="DG279" i="1"/>
  <c r="DG280" i="1"/>
  <c r="DG245" i="1"/>
  <c r="CK58" i="1"/>
  <c r="CK59" i="1"/>
  <c r="CK60" i="1"/>
  <c r="CK61" i="1"/>
  <c r="CK62" i="1"/>
  <c r="CK14" i="1"/>
  <c r="CK15" i="1"/>
  <c r="CK16" i="1"/>
  <c r="CK17" i="1"/>
  <c r="CK18" i="1"/>
  <c r="CK19" i="1"/>
  <c r="CK22" i="1"/>
  <c r="CK23" i="1"/>
  <c r="CK24" i="1"/>
  <c r="CK25" i="1"/>
  <c r="CK26" i="1"/>
  <c r="CK27" i="1"/>
  <c r="CK57" i="1"/>
  <c r="CK246" i="1"/>
  <c r="CK247" i="1"/>
  <c r="CK250" i="1"/>
  <c r="CK251" i="1"/>
  <c r="CK252" i="1"/>
  <c r="CK253" i="1"/>
  <c r="CK155" i="1"/>
  <c r="CK156" i="1"/>
  <c r="CK157" i="1"/>
  <c r="CK10" i="1"/>
  <c r="CK11" i="1"/>
  <c r="CK9" i="1"/>
  <c r="CK53" i="1"/>
  <c r="CK54" i="1"/>
  <c r="CK55" i="1"/>
  <c r="CK161" i="1"/>
  <c r="CK162" i="1"/>
  <c r="CK163" i="1"/>
  <c r="CK281" i="1"/>
  <c r="CK279" i="1"/>
  <c r="CK280" i="1"/>
  <c r="CK245" i="1"/>
  <c r="BO58" i="1"/>
  <c r="BO59" i="1"/>
  <c r="BO60" i="1"/>
  <c r="BO61" i="1"/>
  <c r="BO62" i="1"/>
  <c r="BO14" i="1"/>
  <c r="BO15" i="1"/>
  <c r="BO16" i="1"/>
  <c r="BO17" i="1"/>
  <c r="BO18" i="1"/>
  <c r="BO19" i="1"/>
  <c r="BO22" i="1"/>
  <c r="BO23" i="1"/>
  <c r="BO24" i="1"/>
  <c r="BO25" i="1"/>
  <c r="BO26" i="1"/>
  <c r="BO27" i="1"/>
  <c r="BO57" i="1"/>
  <c r="BO246" i="1"/>
  <c r="BO247" i="1"/>
  <c r="BO251" i="1"/>
  <c r="BO156" i="1"/>
  <c r="BO10" i="1"/>
  <c r="BO11" i="1"/>
  <c r="BO9" i="1"/>
  <c r="BO53" i="1"/>
  <c r="BO54" i="1"/>
  <c r="BO55" i="1"/>
  <c r="BO161" i="1"/>
  <c r="BO162" i="1"/>
  <c r="BO163" i="1"/>
  <c r="BO281" i="1"/>
  <c r="BO279" i="1"/>
  <c r="BO280" i="1"/>
  <c r="BO245" i="1"/>
  <c r="AS58" i="1"/>
  <c r="AS59" i="1"/>
  <c r="AS60" i="1"/>
  <c r="AS61" i="1"/>
  <c r="AS62" i="1"/>
  <c r="AS14" i="1"/>
  <c r="AS15" i="1"/>
  <c r="AS16" i="1"/>
  <c r="AS17" i="1"/>
  <c r="AS18" i="1"/>
  <c r="AS19" i="1"/>
  <c r="AS22" i="1"/>
  <c r="AS23" i="1"/>
  <c r="AS24" i="1"/>
  <c r="AS25" i="1"/>
  <c r="AS26" i="1"/>
  <c r="AS27" i="1"/>
  <c r="AS57" i="1"/>
  <c r="AS246" i="1"/>
  <c r="AS247" i="1"/>
  <c r="AS250" i="1"/>
  <c r="AS251" i="1"/>
  <c r="AS252" i="1"/>
  <c r="AS253" i="1"/>
  <c r="AS155" i="1"/>
  <c r="AS156" i="1"/>
  <c r="AS157" i="1"/>
  <c r="AS10" i="1"/>
  <c r="AS11" i="1"/>
  <c r="AS9" i="1"/>
  <c r="AS53" i="1"/>
  <c r="AS54" i="1"/>
  <c r="AS55" i="1"/>
  <c r="AS161" i="1"/>
  <c r="AS162" i="1"/>
  <c r="AS163" i="1"/>
  <c r="AS281" i="1"/>
  <c r="AS279" i="1"/>
  <c r="AS280" i="1"/>
  <c r="AS245" i="1"/>
  <c r="EX247" i="1"/>
  <c r="EX10" i="1"/>
  <c r="EX11" i="1"/>
  <c r="EX9" i="1"/>
  <c r="EX53" i="1"/>
  <c r="EX54" i="1"/>
  <c r="EX55" i="1"/>
  <c r="EX161" i="1"/>
  <c r="EX162" i="1"/>
  <c r="EX163" i="1"/>
  <c r="EX281" i="1"/>
  <c r="EX279" i="1"/>
  <c r="EX280" i="1"/>
  <c r="EX30" i="1"/>
  <c r="EX57" i="1"/>
  <c r="EX58" i="1"/>
  <c r="EX59" i="1"/>
  <c r="EX60" i="1"/>
  <c r="EX61" i="1"/>
  <c r="EX62" i="1"/>
  <c r="EX14" i="1"/>
  <c r="EX15" i="1"/>
  <c r="EX16" i="1"/>
  <c r="EX17" i="1"/>
  <c r="EX18" i="1"/>
  <c r="EX19" i="1"/>
  <c r="EX22" i="1"/>
  <c r="EX23" i="1"/>
  <c r="EX24" i="1"/>
  <c r="EX25" i="1"/>
  <c r="EX26" i="1"/>
  <c r="EX27" i="1"/>
  <c r="EX245" i="1"/>
  <c r="EB246" i="1"/>
  <c r="EB247" i="1"/>
  <c r="EB250" i="1"/>
  <c r="EB251" i="1"/>
  <c r="EB252" i="1"/>
  <c r="EB253" i="1"/>
  <c r="EB155" i="1"/>
  <c r="EB156" i="1"/>
  <c r="EB157" i="1"/>
  <c r="EB10" i="1"/>
  <c r="EB11" i="1"/>
  <c r="EB9" i="1"/>
  <c r="EB53" i="1"/>
  <c r="EB54" i="1"/>
  <c r="EB55" i="1"/>
  <c r="EB161" i="1"/>
  <c r="EB162" i="1"/>
  <c r="EB163" i="1"/>
  <c r="EB281" i="1"/>
  <c r="EB279" i="1"/>
  <c r="EB280" i="1"/>
  <c r="EB30" i="1"/>
  <c r="EB57" i="1"/>
  <c r="EB58" i="1"/>
  <c r="EB59" i="1"/>
  <c r="EB60" i="1"/>
  <c r="EB61" i="1"/>
  <c r="EB62" i="1"/>
  <c r="EB14" i="1"/>
  <c r="EB15" i="1"/>
  <c r="EB16" i="1"/>
  <c r="EB17" i="1"/>
  <c r="EB18" i="1"/>
  <c r="EB19" i="1"/>
  <c r="EB22" i="1"/>
  <c r="EB23" i="1"/>
  <c r="EB24" i="1"/>
  <c r="EB25" i="1"/>
  <c r="EB26" i="1"/>
  <c r="EB27" i="1"/>
  <c r="EB245" i="1"/>
  <c r="DF246" i="1"/>
  <c r="DF247" i="1"/>
  <c r="DF250" i="1"/>
  <c r="DF251" i="1"/>
  <c r="DF252" i="1"/>
  <c r="DF253" i="1"/>
  <c r="DF155" i="1"/>
  <c r="DF156" i="1"/>
  <c r="DF157" i="1"/>
  <c r="DF10" i="1"/>
  <c r="DF11" i="1"/>
  <c r="DF9" i="1"/>
  <c r="DF53" i="1"/>
  <c r="DF54" i="1"/>
  <c r="DF55" i="1"/>
  <c r="DF161" i="1"/>
  <c r="DF162" i="1"/>
  <c r="DF163" i="1"/>
  <c r="DF281" i="1"/>
  <c r="DF279" i="1"/>
  <c r="DF280" i="1"/>
  <c r="DF30" i="1"/>
  <c r="DF57" i="1"/>
  <c r="DF58" i="1"/>
  <c r="DF59" i="1"/>
  <c r="DF60" i="1"/>
  <c r="DF61" i="1"/>
  <c r="DF62" i="1"/>
  <c r="DF14" i="1"/>
  <c r="DF15" i="1"/>
  <c r="DF16" i="1"/>
  <c r="DF17" i="1"/>
  <c r="DF18" i="1"/>
  <c r="DF19" i="1"/>
  <c r="DF22" i="1"/>
  <c r="DF23" i="1"/>
  <c r="DF24" i="1"/>
  <c r="DF25" i="1"/>
  <c r="DF26" i="1"/>
  <c r="DF27" i="1"/>
  <c r="DF245" i="1"/>
  <c r="CJ246" i="1"/>
  <c r="CJ247" i="1"/>
  <c r="CJ250" i="1"/>
  <c r="CJ251" i="1"/>
  <c r="CJ252" i="1"/>
  <c r="CJ253" i="1"/>
  <c r="CJ155" i="1"/>
  <c r="CJ156" i="1"/>
  <c r="CJ157" i="1"/>
  <c r="CJ10" i="1"/>
  <c r="CJ11" i="1"/>
  <c r="CJ9" i="1"/>
  <c r="CJ53" i="1"/>
  <c r="CJ54" i="1"/>
  <c r="CJ55" i="1"/>
  <c r="CJ161" i="1"/>
  <c r="CJ162" i="1"/>
  <c r="CJ163" i="1"/>
  <c r="CJ281" i="1"/>
  <c r="CJ279" i="1"/>
  <c r="CJ280" i="1"/>
  <c r="CJ30" i="1"/>
  <c r="CJ57" i="1"/>
  <c r="CJ58" i="1"/>
  <c r="CJ59" i="1"/>
  <c r="CJ60" i="1"/>
  <c r="CJ61" i="1"/>
  <c r="CJ62" i="1"/>
  <c r="CJ14" i="1"/>
  <c r="CJ15" i="1"/>
  <c r="CJ16" i="1"/>
  <c r="CJ17" i="1"/>
  <c r="CJ18" i="1"/>
  <c r="CJ19" i="1"/>
  <c r="CJ22" i="1"/>
  <c r="CJ23" i="1"/>
  <c r="CJ24" i="1"/>
  <c r="CJ25" i="1"/>
  <c r="CJ26" i="1"/>
  <c r="CJ27" i="1"/>
  <c r="CJ245" i="1"/>
  <c r="BN246" i="1"/>
  <c r="BN247" i="1"/>
  <c r="BN251" i="1"/>
  <c r="BN156" i="1"/>
  <c r="BN10" i="1"/>
  <c r="BN11" i="1"/>
  <c r="BN9" i="1"/>
  <c r="BN53" i="1"/>
  <c r="BN54" i="1"/>
  <c r="BN55" i="1"/>
  <c r="BN161" i="1"/>
  <c r="BN162" i="1"/>
  <c r="BN163" i="1"/>
  <c r="BN281" i="1"/>
  <c r="BN279" i="1"/>
  <c r="BN280" i="1"/>
  <c r="BN30" i="1"/>
  <c r="BN57" i="1"/>
  <c r="BN58" i="1"/>
  <c r="BN59" i="1"/>
  <c r="BN60" i="1"/>
  <c r="BN61" i="1"/>
  <c r="BN62" i="1"/>
  <c r="BN14" i="1"/>
  <c r="BN15" i="1"/>
  <c r="BN16" i="1"/>
  <c r="BN17" i="1"/>
  <c r="BN18" i="1"/>
  <c r="BN19" i="1"/>
  <c r="BN22" i="1"/>
  <c r="BN23" i="1"/>
  <c r="BN24" i="1"/>
  <c r="BN25" i="1"/>
  <c r="BN26" i="1"/>
  <c r="BN27" i="1"/>
  <c r="BN245" i="1"/>
  <c r="AR30" i="1"/>
  <c r="AR57" i="1"/>
  <c r="BB57" i="1" s="1"/>
  <c r="AR58" i="1"/>
  <c r="BB58" i="1" s="1"/>
  <c r="AR59" i="1"/>
  <c r="BB59" i="1" s="1"/>
  <c r="AR60" i="1"/>
  <c r="BB60" i="1" s="1"/>
  <c r="AR61" i="1"/>
  <c r="BB61" i="1" s="1"/>
  <c r="AR62" i="1"/>
  <c r="BB62" i="1" s="1"/>
  <c r="AR14" i="1"/>
  <c r="BB14" i="1" s="1"/>
  <c r="AR15" i="1"/>
  <c r="BB15" i="1" s="1"/>
  <c r="AR16" i="1"/>
  <c r="BB16" i="1" s="1"/>
  <c r="AR17" i="1"/>
  <c r="BB17" i="1" s="1"/>
  <c r="AR18" i="1"/>
  <c r="BB18" i="1" s="1"/>
  <c r="AR19" i="1"/>
  <c r="BB19" i="1" s="1"/>
  <c r="AR22" i="1"/>
  <c r="BB22" i="1" s="1"/>
  <c r="AR23" i="1"/>
  <c r="BB23" i="1" s="1"/>
  <c r="AR24" i="1"/>
  <c r="BB24" i="1" s="1"/>
  <c r="AR25" i="1"/>
  <c r="BB25" i="1" s="1"/>
  <c r="AR26" i="1"/>
  <c r="BB26" i="1" s="1"/>
  <c r="AR27" i="1"/>
  <c r="BB27" i="1" s="1"/>
  <c r="AR246" i="1"/>
  <c r="BB246" i="1" s="1"/>
  <c r="AR247" i="1"/>
  <c r="BB247" i="1" s="1"/>
  <c r="AR250" i="1"/>
  <c r="BB250" i="1" s="1"/>
  <c r="AR251" i="1"/>
  <c r="BB251" i="1" s="1"/>
  <c r="AR252" i="1"/>
  <c r="BB252" i="1" s="1"/>
  <c r="AR253" i="1"/>
  <c r="BB253" i="1" s="1"/>
  <c r="AR155" i="1"/>
  <c r="BB155" i="1" s="1"/>
  <c r="AR156" i="1"/>
  <c r="BB156" i="1" s="1"/>
  <c r="AR157" i="1"/>
  <c r="BB157" i="1" s="1"/>
  <c r="AR10" i="1"/>
  <c r="BB10" i="1" s="1"/>
  <c r="AR11" i="1"/>
  <c r="BB11" i="1" s="1"/>
  <c r="AR9" i="1"/>
  <c r="BB9" i="1" s="1"/>
  <c r="AR53" i="1"/>
  <c r="BB53" i="1" s="1"/>
  <c r="AR54" i="1"/>
  <c r="BB54" i="1" s="1"/>
  <c r="AR55" i="1"/>
  <c r="BB55" i="1" s="1"/>
  <c r="AR161" i="1"/>
  <c r="BB161" i="1" s="1"/>
  <c r="AR162" i="1"/>
  <c r="BB162" i="1" s="1"/>
  <c r="AR163" i="1"/>
  <c r="BB163" i="1" s="1"/>
  <c r="AR281" i="1"/>
  <c r="BB281" i="1" s="1"/>
  <c r="AR279" i="1"/>
  <c r="BB279" i="1" s="1"/>
  <c r="AR280" i="1"/>
  <c r="BB280" i="1" s="1"/>
  <c r="AR245" i="1"/>
  <c r="BB245" i="1" s="1"/>
  <c r="DD32" i="1"/>
  <c r="DZ33" i="1"/>
  <c r="EV29" i="1" l="1"/>
  <c r="EV108" i="1"/>
  <c r="EV109" i="1"/>
  <c r="EV110" i="1"/>
  <c r="EV264" i="1"/>
  <c r="EV51" i="1"/>
  <c r="EV125" i="1"/>
  <c r="EV28" i="1"/>
  <c r="EQ264" i="1"/>
  <c r="EQ110" i="1"/>
  <c r="DZ29" i="1"/>
  <c r="DZ108" i="1"/>
  <c r="DZ109" i="1"/>
  <c r="DZ110" i="1"/>
  <c r="DZ264" i="1"/>
  <c r="DZ51" i="1"/>
  <c r="DZ28" i="1"/>
  <c r="DD125" i="1"/>
  <c r="DD29" i="1"/>
  <c r="DD108" i="1"/>
  <c r="DD109" i="1"/>
  <c r="DD110" i="1"/>
  <c r="DD264" i="1"/>
  <c r="DD28" i="1"/>
  <c r="CY110" i="1"/>
  <c r="CH108" i="1"/>
  <c r="CH109" i="1"/>
  <c r="CH110" i="1"/>
  <c r="CH264" i="1"/>
  <c r="CH124" i="1"/>
  <c r="BL29" i="1"/>
  <c r="BL108" i="1"/>
  <c r="BL109" i="1"/>
  <c r="BL110" i="1"/>
  <c r="BL264" i="1"/>
  <c r="BL51" i="1"/>
  <c r="BL125" i="1"/>
  <c r="BL28" i="1"/>
  <c r="AP29" i="1"/>
  <c r="AP108" i="1"/>
  <c r="AP109" i="1"/>
  <c r="AP110" i="1"/>
  <c r="AP277" i="1"/>
  <c r="AP278" i="1"/>
  <c r="AP264" i="1"/>
  <c r="AP50" i="1"/>
  <c r="AP123" i="1"/>
  <c r="AP28" i="1"/>
  <c r="AK29" i="1"/>
  <c r="AK28" i="1"/>
  <c r="T29" i="1"/>
  <c r="T108" i="1"/>
  <c r="T109" i="1"/>
  <c r="T110" i="1"/>
  <c r="T277" i="1"/>
  <c r="T278" i="1"/>
  <c r="T264" i="1"/>
  <c r="T50" i="1"/>
  <c r="T123" i="1"/>
  <c r="T28" i="1"/>
  <c r="O29" i="1"/>
  <c r="O28" i="1"/>
  <c r="DU77" i="1" l="1"/>
  <c r="DU49" i="1"/>
  <c r="DU48" i="1"/>
  <c r="DU46" i="1"/>
  <c r="DU152" i="1"/>
  <c r="DU39" i="1"/>
  <c r="DU37" i="1"/>
  <c r="DU35" i="1"/>
  <c r="DU148" i="1"/>
  <c r="DU200" i="1"/>
  <c r="DU56" i="1"/>
  <c r="DU116" i="1"/>
  <c r="DU115" i="1"/>
  <c r="DU114" i="1"/>
  <c r="CY190" i="1"/>
  <c r="CY181" i="1" l="1"/>
  <c r="CY237" i="1"/>
  <c r="CY208" i="1"/>
  <c r="CY92" i="1"/>
  <c r="CY144" i="1"/>
  <c r="CY145" i="1"/>
  <c r="CY146" i="1"/>
  <c r="CY205" i="1"/>
  <c r="CY206" i="1"/>
  <c r="CY274" i="1"/>
  <c r="CY143" i="1"/>
  <c r="CY177" i="1"/>
  <c r="CY194" i="1"/>
  <c r="CY195" i="1"/>
  <c r="CY172" i="1"/>
  <c r="CY2" i="1"/>
  <c r="CY3" i="1"/>
  <c r="CY4" i="1"/>
  <c r="CY91" i="1"/>
  <c r="CY176" i="1"/>
  <c r="CY178" i="1"/>
  <c r="CY175" i="1"/>
  <c r="CY268" i="1"/>
  <c r="CY267" i="1"/>
  <c r="CY102" i="1"/>
  <c r="CY98" i="1"/>
  <c r="CY69" i="1"/>
  <c r="CY68" i="1"/>
  <c r="CY131" i="1"/>
  <c r="CY126" i="1"/>
  <c r="CY210" i="1"/>
  <c r="CY130" i="1"/>
  <c r="CY100" i="1"/>
  <c r="CY101" i="1"/>
  <c r="CY103" i="1"/>
  <c r="CY271" i="1"/>
  <c r="CY272" i="1"/>
  <c r="CY99" i="1"/>
  <c r="CY71" i="1"/>
  <c r="CY72" i="1"/>
  <c r="CY67" i="1"/>
  <c r="CY201" i="1"/>
  <c r="CY127" i="1"/>
  <c r="CY128" i="1"/>
  <c r="CY139" i="1"/>
  <c r="CY115" i="1"/>
  <c r="CY116" i="1"/>
  <c r="CY114" i="1"/>
  <c r="CY265" i="1"/>
  <c r="CY150" i="1"/>
  <c r="CY151" i="1"/>
  <c r="CY47" i="1"/>
  <c r="CY34" i="1"/>
  <c r="CY35" i="1"/>
  <c r="CY44" i="1"/>
  <c r="CY45" i="1"/>
  <c r="CY37" i="1"/>
  <c r="CY149" i="1"/>
  <c r="CY46" i="1"/>
  <c r="CY48" i="1"/>
  <c r="CY36" i="1"/>
  <c r="CY49" i="1"/>
  <c r="CY38" i="1"/>
  <c r="CY39" i="1"/>
  <c r="CY153" i="1"/>
  <c r="CY106" i="1"/>
  <c r="CY74" i="1"/>
  <c r="CY75" i="1"/>
  <c r="CY87" i="1"/>
  <c r="CY254" i="1"/>
  <c r="CY256" i="1"/>
  <c r="CY255" i="1"/>
  <c r="CY63" i="1"/>
  <c r="CY105" i="1"/>
  <c r="CY221" i="1"/>
  <c r="CY222" i="1"/>
  <c r="CY223" i="1"/>
  <c r="CY229" i="1"/>
  <c r="CY230" i="1"/>
  <c r="CY231" i="1"/>
  <c r="CY158" i="1"/>
  <c r="CY159" i="1"/>
  <c r="CY160" i="1"/>
  <c r="CY232" i="1"/>
  <c r="CY233" i="1"/>
  <c r="CY170" i="1"/>
  <c r="CY171" i="1"/>
  <c r="CY169" i="1"/>
  <c r="CY211" i="1"/>
  <c r="CY212" i="1"/>
  <c r="CY213" i="1"/>
  <c r="CY182" i="1"/>
  <c r="CY183" i="1"/>
  <c r="CY184" i="1"/>
  <c r="CY257" i="1"/>
  <c r="CY258" i="1"/>
  <c r="CY259" i="1"/>
  <c r="CY242" i="1"/>
  <c r="CY238" i="1"/>
  <c r="CY239" i="1"/>
  <c r="CY234" i="1"/>
  <c r="CY235" i="1"/>
  <c r="CY236" i="1"/>
  <c r="CY214" i="1"/>
  <c r="CY215" i="1"/>
  <c r="CY216" i="1"/>
  <c r="CY185" i="1"/>
  <c r="CY186" i="1"/>
  <c r="CY187" i="1"/>
  <c r="CY260" i="1"/>
  <c r="CY261" i="1"/>
  <c r="CY262" i="1"/>
  <c r="CY166" i="1"/>
  <c r="CY167" i="1"/>
  <c r="CY168" i="1"/>
  <c r="CY243" i="1"/>
  <c r="CY240" i="1"/>
  <c r="CY244" i="1"/>
  <c r="CY80" i="1"/>
  <c r="CY81" i="1"/>
  <c r="CY82" i="1"/>
  <c r="CY218" i="1"/>
  <c r="CY219" i="1"/>
  <c r="CY220" i="1"/>
  <c r="CY41" i="1"/>
  <c r="CY40" i="1"/>
  <c r="CY42" i="1"/>
  <c r="CY21" i="1"/>
  <c r="CY138" i="1"/>
  <c r="CY122" i="1"/>
  <c r="CY249" i="1"/>
  <c r="CY241" i="1"/>
  <c r="CY196" i="1"/>
  <c r="CY7" i="1"/>
  <c r="CY8" i="1"/>
  <c r="CY197" i="1"/>
  <c r="CY275" i="1"/>
  <c r="CY276" i="1"/>
  <c r="CY198" i="1"/>
  <c r="CY77" i="1"/>
  <c r="CY13" i="1"/>
  <c r="CY20" i="1"/>
  <c r="CY83" i="1"/>
  <c r="CY79" i="1"/>
  <c r="CY56" i="1"/>
  <c r="CY43" i="1"/>
  <c r="CY148" i="1"/>
  <c r="CY200" i="1"/>
  <c r="CY12" i="1"/>
  <c r="CY85" i="1"/>
  <c r="CY84" i="1"/>
  <c r="CY78" i="1"/>
  <c r="CY164" i="1"/>
  <c r="CY165" i="1"/>
  <c r="CY193" i="1"/>
  <c r="CY192" i="1"/>
  <c r="CY191" i="1"/>
  <c r="EQ116" i="1"/>
  <c r="EQ115" i="1"/>
  <c r="EQ114" i="1"/>
  <c r="EQ48" i="1"/>
  <c r="EQ44" i="1"/>
  <c r="EQ152" i="1"/>
  <c r="EQ220" i="1"/>
  <c r="EQ219" i="1"/>
  <c r="EQ82" i="1"/>
  <c r="EQ262" i="1"/>
  <c r="EQ187" i="1"/>
  <c r="EQ186" i="1"/>
  <c r="EQ185" i="1"/>
  <c r="EQ215" i="1"/>
  <c r="EQ236" i="1"/>
  <c r="EQ235" i="1"/>
  <c r="EQ234" i="1"/>
  <c r="EQ77" i="1"/>
  <c r="EQ190" i="1"/>
  <c r="EQ20" i="1"/>
  <c r="EQ13" i="1"/>
  <c r="EQ21" i="1"/>
  <c r="EQ79" i="1"/>
  <c r="EQ12" i="1"/>
  <c r="EQ164" i="1"/>
  <c r="EQ78" i="1"/>
  <c r="EQ165" i="1"/>
  <c r="EV192" i="1"/>
  <c r="EV193" i="1"/>
  <c r="EV30" i="1"/>
  <c r="EV32" i="1"/>
  <c r="EV33" i="1"/>
  <c r="EV227" i="1"/>
  <c r="EV228" i="1"/>
  <c r="EV248" i="1"/>
  <c r="EV104" i="1"/>
  <c r="EV107" i="1"/>
  <c r="EV76" i="1"/>
  <c r="EV188" i="1"/>
  <c r="EV84" i="1"/>
  <c r="EV85" i="1"/>
  <c r="EV83" i="1"/>
  <c r="EV79" i="1"/>
  <c r="EV56" i="1"/>
  <c r="EV43" i="1"/>
  <c r="EV148" i="1"/>
  <c r="EV200" i="1"/>
  <c r="EV12" i="1"/>
  <c r="EV20" i="1"/>
  <c r="EV13" i="1"/>
  <c r="EV21" i="1"/>
  <c r="EV196" i="1"/>
  <c r="EV7" i="1"/>
  <c r="EV8" i="1"/>
  <c r="EV197" i="1"/>
  <c r="EV275" i="1"/>
  <c r="EV276" i="1"/>
  <c r="EV198" i="1"/>
  <c r="EV190" i="1"/>
  <c r="EV77" i="1"/>
  <c r="EV221" i="1"/>
  <c r="EV222" i="1"/>
  <c r="EV223" i="1"/>
  <c r="EV229" i="1"/>
  <c r="EV230" i="1"/>
  <c r="EV231" i="1"/>
  <c r="EV158" i="1"/>
  <c r="EV159" i="1"/>
  <c r="EV160" i="1"/>
  <c r="EV232" i="1"/>
  <c r="EV233" i="1"/>
  <c r="EV170" i="1"/>
  <c r="EV171" i="1"/>
  <c r="EV169" i="1"/>
  <c r="EV211" i="1"/>
  <c r="EV212" i="1"/>
  <c r="EV213" i="1"/>
  <c r="EV182" i="1"/>
  <c r="EV183" i="1"/>
  <c r="EV184" i="1"/>
  <c r="EV257" i="1"/>
  <c r="EV258" i="1"/>
  <c r="EV259" i="1"/>
  <c r="EV242" i="1"/>
  <c r="EV238" i="1"/>
  <c r="EV239" i="1"/>
  <c r="EV234" i="1"/>
  <c r="EV235" i="1"/>
  <c r="EV236" i="1"/>
  <c r="EV214" i="1"/>
  <c r="EV215" i="1"/>
  <c r="EV216" i="1"/>
  <c r="EV185" i="1"/>
  <c r="EV186" i="1"/>
  <c r="EV187" i="1"/>
  <c r="EV260" i="1"/>
  <c r="EV261" i="1"/>
  <c r="EV262" i="1"/>
  <c r="EV166" i="1"/>
  <c r="EV167" i="1"/>
  <c r="EV168" i="1"/>
  <c r="EV243" i="1"/>
  <c r="EV240" i="1"/>
  <c r="EV244" i="1"/>
  <c r="EV80" i="1"/>
  <c r="EV81" i="1"/>
  <c r="EV82" i="1"/>
  <c r="EV218" i="1"/>
  <c r="EV219" i="1"/>
  <c r="EV220" i="1"/>
  <c r="EV41" i="1"/>
  <c r="EV40" i="1"/>
  <c r="EV42" i="1"/>
  <c r="EV199" i="1"/>
  <c r="EV121" i="1"/>
  <c r="EV136" i="1"/>
  <c r="EV137" i="1"/>
  <c r="EV105" i="1"/>
  <c r="EV106" i="1"/>
  <c r="EV74" i="1"/>
  <c r="EV75" i="1"/>
  <c r="EV87" i="1"/>
  <c r="EV254" i="1"/>
  <c r="EV256" i="1"/>
  <c r="EV255" i="1"/>
  <c r="EV63" i="1"/>
  <c r="EV217" i="1"/>
  <c r="EV5" i="1"/>
  <c r="EV6" i="1"/>
  <c r="EV86" i="1"/>
  <c r="EV152" i="1"/>
  <c r="EV153" i="1"/>
  <c r="EV150" i="1"/>
  <c r="EV151" i="1"/>
  <c r="EV47" i="1"/>
  <c r="EV34" i="1"/>
  <c r="EV35" i="1"/>
  <c r="EV44" i="1"/>
  <c r="EV45" i="1"/>
  <c r="EV37" i="1"/>
  <c r="EV149" i="1"/>
  <c r="EV46" i="1"/>
  <c r="EV48" i="1"/>
  <c r="EV36" i="1"/>
  <c r="EV49" i="1"/>
  <c r="EV38" i="1"/>
  <c r="EV39" i="1"/>
  <c r="EV154" i="1"/>
  <c r="EV88" i="1"/>
  <c r="EV263" i="1"/>
  <c r="EV189" i="1"/>
  <c r="EV89" i="1"/>
  <c r="EV265" i="1"/>
  <c r="EV112" i="1"/>
  <c r="EV113" i="1"/>
  <c r="EV114" i="1"/>
  <c r="EV115" i="1"/>
  <c r="EV116" i="1"/>
  <c r="EV139" i="1"/>
  <c r="EV127" i="1"/>
  <c r="EV128" i="1"/>
  <c r="EV129" i="1"/>
  <c r="EV201" i="1"/>
  <c r="EV202" i="1"/>
  <c r="EV67" i="1"/>
  <c r="EV71" i="1"/>
  <c r="EV72" i="1"/>
  <c r="EV99" i="1"/>
  <c r="EV100" i="1"/>
  <c r="EV101" i="1"/>
  <c r="EV103" i="1"/>
  <c r="EV271" i="1"/>
  <c r="EV272" i="1"/>
  <c r="EV111" i="1"/>
  <c r="EV130" i="1"/>
  <c r="EV131" i="1"/>
  <c r="EV126" i="1"/>
  <c r="EV210" i="1"/>
  <c r="EV68" i="1"/>
  <c r="EV69" i="1"/>
  <c r="EV70" i="1"/>
  <c r="EV98" i="1"/>
  <c r="EV267" i="1"/>
  <c r="EV268" i="1"/>
  <c r="EV175" i="1"/>
  <c r="EV176" i="1"/>
  <c r="EV178" i="1"/>
  <c r="EV91" i="1"/>
  <c r="EV177" i="1"/>
  <c r="EV194" i="1"/>
  <c r="EV195" i="1"/>
  <c r="EV172" i="1"/>
  <c r="EV2" i="1"/>
  <c r="EV3" i="1"/>
  <c r="EV4" i="1"/>
  <c r="EV143" i="1"/>
  <c r="EV144" i="1"/>
  <c r="EV145" i="1"/>
  <c r="EV146" i="1"/>
  <c r="EV205" i="1"/>
  <c r="EV206" i="1"/>
  <c r="EV274" i="1"/>
  <c r="EV92" i="1"/>
  <c r="EV208" i="1"/>
  <c r="EV237" i="1"/>
  <c r="EV181" i="1"/>
  <c r="EV191" i="1"/>
  <c r="DZ192" i="1"/>
  <c r="DZ193" i="1"/>
  <c r="DZ30" i="1"/>
  <c r="DZ32" i="1"/>
  <c r="DZ228" i="1"/>
  <c r="DZ165" i="1"/>
  <c r="DZ78" i="1"/>
  <c r="DZ164" i="1"/>
  <c r="DZ248" i="1"/>
  <c r="DZ104" i="1"/>
  <c r="DZ107" i="1"/>
  <c r="DZ76" i="1"/>
  <c r="DZ188" i="1"/>
  <c r="DZ84" i="1"/>
  <c r="DZ85" i="1"/>
  <c r="DZ83" i="1"/>
  <c r="DZ79" i="1"/>
  <c r="DZ56" i="1"/>
  <c r="DZ43" i="1"/>
  <c r="DZ148" i="1"/>
  <c r="DZ200" i="1"/>
  <c r="DZ12" i="1"/>
  <c r="DZ20" i="1"/>
  <c r="DZ13" i="1"/>
  <c r="DZ21" i="1"/>
  <c r="DZ138" i="1"/>
  <c r="DZ122" i="1"/>
  <c r="DZ249" i="1"/>
  <c r="DZ241" i="1"/>
  <c r="DZ196" i="1"/>
  <c r="DZ7" i="1"/>
  <c r="DZ8" i="1"/>
  <c r="DZ197" i="1"/>
  <c r="DZ275" i="1"/>
  <c r="DZ276" i="1"/>
  <c r="DZ198" i="1"/>
  <c r="DZ190" i="1"/>
  <c r="DZ77" i="1"/>
  <c r="DZ221" i="1"/>
  <c r="DZ222" i="1"/>
  <c r="DZ223" i="1"/>
  <c r="DZ229" i="1"/>
  <c r="DZ230" i="1"/>
  <c r="DZ231" i="1"/>
  <c r="DZ158" i="1"/>
  <c r="DZ159" i="1"/>
  <c r="DZ160" i="1"/>
  <c r="DZ232" i="1"/>
  <c r="DZ233" i="1"/>
  <c r="DZ170" i="1"/>
  <c r="DZ171" i="1"/>
  <c r="DZ169" i="1"/>
  <c r="DZ211" i="1"/>
  <c r="DZ212" i="1"/>
  <c r="DZ213" i="1"/>
  <c r="DZ182" i="1"/>
  <c r="DZ183" i="1"/>
  <c r="DZ184" i="1"/>
  <c r="DZ257" i="1"/>
  <c r="DZ258" i="1"/>
  <c r="DZ259" i="1"/>
  <c r="DZ242" i="1"/>
  <c r="DZ238" i="1"/>
  <c r="DZ239" i="1"/>
  <c r="DZ234" i="1"/>
  <c r="DZ235" i="1"/>
  <c r="DZ236" i="1"/>
  <c r="DZ214" i="1"/>
  <c r="DZ215" i="1"/>
  <c r="DZ216" i="1"/>
  <c r="DZ185" i="1"/>
  <c r="DZ186" i="1"/>
  <c r="DZ187" i="1"/>
  <c r="DZ260" i="1"/>
  <c r="DZ261" i="1"/>
  <c r="DZ262" i="1"/>
  <c r="DZ166" i="1"/>
  <c r="DZ167" i="1"/>
  <c r="DZ168" i="1"/>
  <c r="DZ243" i="1"/>
  <c r="DZ240" i="1"/>
  <c r="DZ244" i="1"/>
  <c r="DZ80" i="1"/>
  <c r="DZ81" i="1"/>
  <c r="DZ82" i="1"/>
  <c r="DZ218" i="1"/>
  <c r="DZ219" i="1"/>
  <c r="DZ220" i="1"/>
  <c r="DZ41" i="1"/>
  <c r="DZ40" i="1"/>
  <c r="DZ42" i="1"/>
  <c r="DZ199" i="1"/>
  <c r="DZ121" i="1"/>
  <c r="DZ136" i="1"/>
  <c r="DZ137" i="1"/>
  <c r="DZ105" i="1"/>
  <c r="DZ106" i="1"/>
  <c r="DZ74" i="1"/>
  <c r="DZ75" i="1"/>
  <c r="DZ87" i="1"/>
  <c r="DZ254" i="1"/>
  <c r="DZ256" i="1"/>
  <c r="DZ255" i="1"/>
  <c r="DZ63" i="1"/>
  <c r="DZ217" i="1"/>
  <c r="DZ5" i="1"/>
  <c r="DZ6" i="1"/>
  <c r="DZ86" i="1"/>
  <c r="DZ152" i="1"/>
  <c r="DZ153" i="1"/>
  <c r="DZ150" i="1"/>
  <c r="DZ151" i="1"/>
  <c r="DZ47" i="1"/>
  <c r="DZ34" i="1"/>
  <c r="DZ35" i="1"/>
  <c r="DZ44" i="1"/>
  <c r="DZ45" i="1"/>
  <c r="DZ37" i="1"/>
  <c r="DZ149" i="1"/>
  <c r="DZ46" i="1"/>
  <c r="DZ48" i="1"/>
  <c r="DZ36" i="1"/>
  <c r="DZ49" i="1"/>
  <c r="DZ38" i="1"/>
  <c r="DZ39" i="1"/>
  <c r="DZ154" i="1"/>
  <c r="DZ88" i="1"/>
  <c r="DZ263" i="1"/>
  <c r="DZ189" i="1"/>
  <c r="DZ89" i="1"/>
  <c r="DZ265" i="1"/>
  <c r="DZ112" i="1"/>
  <c r="DZ113" i="1"/>
  <c r="DZ114" i="1"/>
  <c r="DZ115" i="1"/>
  <c r="DZ116" i="1"/>
  <c r="DZ139" i="1"/>
  <c r="DZ127" i="1"/>
  <c r="DZ128" i="1"/>
  <c r="DZ129" i="1"/>
  <c r="DZ201" i="1"/>
  <c r="DZ202" i="1"/>
  <c r="DZ67" i="1"/>
  <c r="DZ71" i="1"/>
  <c r="DZ72" i="1"/>
  <c r="DZ99" i="1"/>
  <c r="DZ100" i="1"/>
  <c r="DZ101" i="1"/>
  <c r="DZ103" i="1"/>
  <c r="DZ271" i="1"/>
  <c r="DZ272" i="1"/>
  <c r="DZ111" i="1"/>
  <c r="DZ130" i="1"/>
  <c r="DZ131" i="1"/>
  <c r="DZ126" i="1"/>
  <c r="DZ210" i="1"/>
  <c r="DZ68" i="1"/>
  <c r="DZ69" i="1"/>
  <c r="DZ70" i="1"/>
  <c r="DZ98" i="1"/>
  <c r="DZ102" i="1"/>
  <c r="DZ267" i="1"/>
  <c r="DZ268" i="1"/>
  <c r="DZ175" i="1"/>
  <c r="DZ176" i="1"/>
  <c r="DZ178" i="1"/>
  <c r="DZ91" i="1"/>
  <c r="DZ177" i="1"/>
  <c r="DZ194" i="1"/>
  <c r="DZ195" i="1"/>
  <c r="DZ172" i="1"/>
  <c r="DZ2" i="1"/>
  <c r="DZ3" i="1"/>
  <c r="DZ4" i="1"/>
  <c r="DZ143" i="1"/>
  <c r="DZ144" i="1"/>
  <c r="DZ145" i="1"/>
  <c r="DZ146" i="1"/>
  <c r="DZ205" i="1"/>
  <c r="DZ206" i="1"/>
  <c r="DZ274" i="1"/>
  <c r="DZ92" i="1"/>
  <c r="DZ208" i="1"/>
  <c r="DZ237" i="1"/>
  <c r="DZ181" i="1"/>
  <c r="DZ191" i="1"/>
  <c r="DD192" i="1"/>
  <c r="DD193" i="1"/>
  <c r="DD30" i="1"/>
  <c r="DD33" i="1"/>
  <c r="DD228" i="1"/>
  <c r="DD165" i="1"/>
  <c r="DD78" i="1"/>
  <c r="DD164" i="1"/>
  <c r="DD104" i="1"/>
  <c r="DD107" i="1"/>
  <c r="DD76" i="1"/>
  <c r="DD188" i="1"/>
  <c r="DD84" i="1"/>
  <c r="DD85" i="1"/>
  <c r="DD83" i="1"/>
  <c r="DD79" i="1"/>
  <c r="DD56" i="1"/>
  <c r="DD43" i="1"/>
  <c r="DD148" i="1"/>
  <c r="DD200" i="1"/>
  <c r="DD12" i="1"/>
  <c r="DD20" i="1"/>
  <c r="DD13" i="1"/>
  <c r="DD21" i="1"/>
  <c r="DD138" i="1"/>
  <c r="DD122" i="1"/>
  <c r="DD249" i="1"/>
  <c r="DD241" i="1"/>
  <c r="DD196" i="1"/>
  <c r="DD7" i="1"/>
  <c r="DD8" i="1"/>
  <c r="DD197" i="1"/>
  <c r="DD275" i="1"/>
  <c r="DD276" i="1"/>
  <c r="DD198" i="1"/>
  <c r="DD190" i="1"/>
  <c r="DD221" i="1"/>
  <c r="DD222" i="1"/>
  <c r="DD223" i="1"/>
  <c r="DD229" i="1"/>
  <c r="DD230" i="1"/>
  <c r="DD231" i="1"/>
  <c r="DD158" i="1"/>
  <c r="DD159" i="1"/>
  <c r="DD160" i="1"/>
  <c r="DD232" i="1"/>
  <c r="DD233" i="1"/>
  <c r="DD170" i="1"/>
  <c r="DD171" i="1"/>
  <c r="DD169" i="1"/>
  <c r="DD211" i="1"/>
  <c r="DD212" i="1"/>
  <c r="DD213" i="1"/>
  <c r="DD182" i="1"/>
  <c r="DD183" i="1"/>
  <c r="DD184" i="1"/>
  <c r="DD257" i="1"/>
  <c r="DD258" i="1"/>
  <c r="DD259" i="1"/>
  <c r="DD242" i="1"/>
  <c r="DD238" i="1"/>
  <c r="DD239" i="1"/>
  <c r="DD234" i="1"/>
  <c r="DD235" i="1"/>
  <c r="DD236" i="1"/>
  <c r="DD214" i="1"/>
  <c r="DD215" i="1"/>
  <c r="DD216" i="1"/>
  <c r="DD185" i="1"/>
  <c r="DD186" i="1"/>
  <c r="DD187" i="1"/>
  <c r="DD260" i="1"/>
  <c r="DD261" i="1"/>
  <c r="DD262" i="1"/>
  <c r="DD166" i="1"/>
  <c r="DD167" i="1"/>
  <c r="DD168" i="1"/>
  <c r="DD243" i="1"/>
  <c r="DD240" i="1"/>
  <c r="DD244" i="1"/>
  <c r="DD80" i="1"/>
  <c r="DD81" i="1"/>
  <c r="DD82" i="1"/>
  <c r="DD218" i="1"/>
  <c r="DD219" i="1"/>
  <c r="DD220" i="1"/>
  <c r="DD41" i="1"/>
  <c r="DD40" i="1"/>
  <c r="DD42" i="1"/>
  <c r="DD199" i="1"/>
  <c r="DD121" i="1"/>
  <c r="DD136" i="1"/>
  <c r="DD137" i="1"/>
  <c r="DD105" i="1"/>
  <c r="DD106" i="1"/>
  <c r="DD74" i="1"/>
  <c r="DD75" i="1"/>
  <c r="DD87" i="1"/>
  <c r="DD254" i="1"/>
  <c r="DD256" i="1"/>
  <c r="DD255" i="1"/>
  <c r="DD63" i="1"/>
  <c r="DD217" i="1"/>
  <c r="DD5" i="1"/>
  <c r="DD6" i="1"/>
  <c r="DD86" i="1"/>
  <c r="DD152" i="1"/>
  <c r="DD153" i="1"/>
  <c r="DD150" i="1"/>
  <c r="DD151" i="1"/>
  <c r="DD47" i="1"/>
  <c r="DD34" i="1"/>
  <c r="DD35" i="1"/>
  <c r="DD44" i="1"/>
  <c r="DD45" i="1"/>
  <c r="DD37" i="1"/>
  <c r="DD149" i="1"/>
  <c r="DD46" i="1"/>
  <c r="DD48" i="1"/>
  <c r="DD36" i="1"/>
  <c r="DD49" i="1"/>
  <c r="DD38" i="1"/>
  <c r="DD39" i="1"/>
  <c r="DD154" i="1"/>
  <c r="DD88" i="1"/>
  <c r="DD263" i="1"/>
  <c r="DD189" i="1"/>
  <c r="DD89" i="1"/>
  <c r="DD265" i="1"/>
  <c r="DD112" i="1"/>
  <c r="DD113" i="1"/>
  <c r="DD114" i="1"/>
  <c r="DD115" i="1"/>
  <c r="DD116" i="1"/>
  <c r="DD139" i="1"/>
  <c r="DD127" i="1"/>
  <c r="DD128" i="1"/>
  <c r="DD201" i="1"/>
  <c r="DD67" i="1"/>
  <c r="DD71" i="1"/>
  <c r="DD72" i="1"/>
  <c r="DD99" i="1"/>
  <c r="DD100" i="1"/>
  <c r="DD101" i="1"/>
  <c r="DD103" i="1"/>
  <c r="DD271" i="1"/>
  <c r="DD272" i="1"/>
  <c r="DD111" i="1"/>
  <c r="DD130" i="1"/>
  <c r="DD131" i="1"/>
  <c r="DD126" i="1"/>
  <c r="DD210" i="1"/>
  <c r="DD68" i="1"/>
  <c r="DD69" i="1"/>
  <c r="DD98" i="1"/>
  <c r="DD102" i="1"/>
  <c r="DD267" i="1"/>
  <c r="DD268" i="1"/>
  <c r="DD175" i="1"/>
  <c r="DD176" i="1"/>
  <c r="DD178" i="1"/>
  <c r="DD91" i="1"/>
  <c r="DD177" i="1"/>
  <c r="DD194" i="1"/>
  <c r="DD195" i="1"/>
  <c r="DD172" i="1"/>
  <c r="DD2" i="1"/>
  <c r="DD3" i="1"/>
  <c r="DD4" i="1"/>
  <c r="DD143" i="1"/>
  <c r="DD144" i="1"/>
  <c r="DD145" i="1"/>
  <c r="DD146" i="1"/>
  <c r="DD205" i="1"/>
  <c r="DD206" i="1"/>
  <c r="DD274" i="1"/>
  <c r="DD92" i="1"/>
  <c r="DD208" i="1"/>
  <c r="DD237" i="1"/>
  <c r="DD181" i="1"/>
  <c r="DD191" i="1"/>
  <c r="CH107" i="1"/>
  <c r="CH192" i="1"/>
  <c r="CH193" i="1"/>
  <c r="CH31" i="1"/>
  <c r="CH30" i="1"/>
  <c r="CH32" i="1"/>
  <c r="CH33" i="1"/>
  <c r="CH226" i="1"/>
  <c r="CH227" i="1"/>
  <c r="CH228" i="1"/>
  <c r="CH224" i="1"/>
  <c r="CH225" i="1"/>
  <c r="CH165" i="1"/>
  <c r="CH248" i="1"/>
  <c r="CH104" i="1"/>
  <c r="CH188" i="1"/>
  <c r="CH84" i="1"/>
  <c r="CH85" i="1"/>
  <c r="CH83" i="1"/>
  <c r="CH56" i="1"/>
  <c r="CH43" i="1"/>
  <c r="CH148" i="1"/>
  <c r="CH200" i="1"/>
  <c r="CH12" i="1"/>
  <c r="CH20" i="1"/>
  <c r="CH13" i="1"/>
  <c r="CH21" i="1"/>
  <c r="CH249" i="1"/>
  <c r="CH241" i="1"/>
  <c r="CH196" i="1"/>
  <c r="CH7" i="1"/>
  <c r="CH8" i="1"/>
  <c r="CH197" i="1"/>
  <c r="CH275" i="1"/>
  <c r="CH276" i="1"/>
  <c r="CH198" i="1"/>
  <c r="CH77" i="1"/>
  <c r="CH221" i="1"/>
  <c r="CH222" i="1"/>
  <c r="CH223" i="1"/>
  <c r="CH158" i="1"/>
  <c r="CH159" i="1"/>
  <c r="CH160" i="1"/>
  <c r="CH242" i="1"/>
  <c r="CH238" i="1"/>
  <c r="CH239" i="1"/>
  <c r="CH243" i="1"/>
  <c r="CH240" i="1"/>
  <c r="CH244" i="1"/>
  <c r="CH80" i="1"/>
  <c r="CH81" i="1"/>
  <c r="CH82" i="1"/>
  <c r="CH218" i="1"/>
  <c r="CH219" i="1"/>
  <c r="CH220" i="1"/>
  <c r="CH41" i="1"/>
  <c r="CH40" i="1"/>
  <c r="CH42" i="1"/>
  <c r="CH105" i="1"/>
  <c r="CH106" i="1"/>
  <c r="CH74" i="1"/>
  <c r="CH75" i="1"/>
  <c r="CH254" i="1"/>
  <c r="CH256" i="1"/>
  <c r="CH255" i="1"/>
  <c r="CH217" i="1"/>
  <c r="CH6" i="1"/>
  <c r="CH152" i="1"/>
  <c r="CH153" i="1"/>
  <c r="CH150" i="1"/>
  <c r="CH151" i="1"/>
  <c r="CH34" i="1"/>
  <c r="CH35" i="1"/>
  <c r="CH44" i="1"/>
  <c r="CH45" i="1"/>
  <c r="CH149" i="1"/>
  <c r="CH46" i="1"/>
  <c r="CH48" i="1"/>
  <c r="CH36" i="1"/>
  <c r="CH49" i="1"/>
  <c r="CH38" i="1"/>
  <c r="CH154" i="1"/>
  <c r="CH88" i="1"/>
  <c r="CH189" i="1"/>
  <c r="CH201" i="1"/>
  <c r="CH97" i="1"/>
  <c r="CH117" i="1"/>
  <c r="CH118" i="1"/>
  <c r="CH133" i="1"/>
  <c r="CH134" i="1"/>
  <c r="CH66" i="1"/>
  <c r="CH73" i="1"/>
  <c r="CH96" i="1"/>
  <c r="CH269" i="1"/>
  <c r="CH270" i="1"/>
  <c r="CH273" i="1"/>
  <c r="CH174" i="1"/>
  <c r="CH178" i="1"/>
  <c r="CH194" i="1"/>
  <c r="CH195" i="1"/>
  <c r="CH172" i="1"/>
  <c r="CH2" i="1"/>
  <c r="CH3" i="1"/>
  <c r="CH141" i="1"/>
  <c r="CH142" i="1"/>
  <c r="CH207" i="1"/>
  <c r="CH204" i="1"/>
  <c r="CH179" i="1"/>
  <c r="CH93" i="1"/>
  <c r="CH191" i="1"/>
  <c r="BL192" i="1"/>
  <c r="BL193" i="1"/>
  <c r="BL31" i="1"/>
  <c r="BL30" i="1"/>
  <c r="BL32" i="1"/>
  <c r="BL33" i="1"/>
  <c r="BL228" i="1"/>
  <c r="BL224" i="1"/>
  <c r="BL165" i="1"/>
  <c r="BL78" i="1"/>
  <c r="BL164" i="1"/>
  <c r="BL248" i="1"/>
  <c r="BL104" i="1"/>
  <c r="BL107" i="1"/>
  <c r="BL76" i="1"/>
  <c r="BL188" i="1"/>
  <c r="BL84" i="1"/>
  <c r="BL85" i="1"/>
  <c r="BL83" i="1"/>
  <c r="BL79" i="1"/>
  <c r="BL56" i="1"/>
  <c r="BL43" i="1"/>
  <c r="BL148" i="1"/>
  <c r="BL200" i="1"/>
  <c r="BL12" i="1"/>
  <c r="BL20" i="1"/>
  <c r="BL13" i="1"/>
  <c r="BL21" i="1"/>
  <c r="BL138" i="1"/>
  <c r="BL122" i="1"/>
  <c r="BL249" i="1"/>
  <c r="BL241" i="1"/>
  <c r="BL196" i="1"/>
  <c r="BL7" i="1"/>
  <c r="BL8" i="1"/>
  <c r="BL197" i="1"/>
  <c r="BL275" i="1"/>
  <c r="BL276" i="1"/>
  <c r="BL198" i="1"/>
  <c r="BL190" i="1"/>
  <c r="BL77" i="1"/>
  <c r="BL221" i="1"/>
  <c r="BL222" i="1"/>
  <c r="BL223" i="1"/>
  <c r="BL229" i="1"/>
  <c r="BL230" i="1"/>
  <c r="BL231" i="1"/>
  <c r="BL158" i="1"/>
  <c r="BL159" i="1"/>
  <c r="BL160" i="1"/>
  <c r="BL232" i="1"/>
  <c r="BL233" i="1"/>
  <c r="BL170" i="1"/>
  <c r="BL171" i="1"/>
  <c r="BL169" i="1"/>
  <c r="BL211" i="1"/>
  <c r="BL212" i="1"/>
  <c r="BL213" i="1"/>
  <c r="BL182" i="1"/>
  <c r="BL183" i="1"/>
  <c r="BL184" i="1"/>
  <c r="BL257" i="1"/>
  <c r="BL258" i="1"/>
  <c r="BL259" i="1"/>
  <c r="BL242" i="1"/>
  <c r="BL238" i="1"/>
  <c r="BL239" i="1"/>
  <c r="BL234" i="1"/>
  <c r="BL235" i="1"/>
  <c r="BL236" i="1"/>
  <c r="BL214" i="1"/>
  <c r="BL215" i="1"/>
  <c r="BL216" i="1"/>
  <c r="BL185" i="1"/>
  <c r="BL186" i="1"/>
  <c r="BL187" i="1"/>
  <c r="BL260" i="1"/>
  <c r="BL261" i="1"/>
  <c r="BL262" i="1"/>
  <c r="BL166" i="1"/>
  <c r="BL167" i="1"/>
  <c r="BL168" i="1"/>
  <c r="BL243" i="1"/>
  <c r="BL240" i="1"/>
  <c r="BL244" i="1"/>
  <c r="BL80" i="1"/>
  <c r="BL81" i="1"/>
  <c r="BL82" i="1"/>
  <c r="BL218" i="1"/>
  <c r="BL219" i="1"/>
  <c r="BL220" i="1"/>
  <c r="BL41" i="1"/>
  <c r="BL40" i="1"/>
  <c r="BL42" i="1"/>
  <c r="BL199" i="1"/>
  <c r="BL121" i="1"/>
  <c r="BL136" i="1"/>
  <c r="BL137" i="1"/>
  <c r="BL105" i="1"/>
  <c r="BL106" i="1"/>
  <c r="BL74" i="1"/>
  <c r="BL75" i="1"/>
  <c r="BL87" i="1"/>
  <c r="BL254" i="1"/>
  <c r="BL256" i="1"/>
  <c r="BL255" i="1"/>
  <c r="BL63" i="1"/>
  <c r="BL217" i="1"/>
  <c r="BL5" i="1"/>
  <c r="BL6" i="1"/>
  <c r="BL86" i="1"/>
  <c r="BL152" i="1"/>
  <c r="BL153" i="1"/>
  <c r="BL150" i="1"/>
  <c r="BL151" i="1"/>
  <c r="BL47" i="1"/>
  <c r="BL34" i="1"/>
  <c r="BL35" i="1"/>
  <c r="BL44" i="1"/>
  <c r="BL45" i="1"/>
  <c r="BL37" i="1"/>
  <c r="BL149" i="1"/>
  <c r="BL46" i="1"/>
  <c r="BL48" i="1"/>
  <c r="BL36" i="1"/>
  <c r="BL49" i="1"/>
  <c r="BL38" i="1"/>
  <c r="BL39" i="1"/>
  <c r="BL154" i="1"/>
  <c r="BL88" i="1"/>
  <c r="BL263" i="1"/>
  <c r="BL189" i="1"/>
  <c r="BL89" i="1"/>
  <c r="BL265" i="1"/>
  <c r="BL112" i="1"/>
  <c r="BL113" i="1"/>
  <c r="BL114" i="1"/>
  <c r="BL115" i="1"/>
  <c r="BL116" i="1"/>
  <c r="BL139" i="1"/>
  <c r="BL127" i="1"/>
  <c r="BL128" i="1"/>
  <c r="BL129" i="1"/>
  <c r="BL202" i="1"/>
  <c r="BL67" i="1"/>
  <c r="BL71" i="1"/>
  <c r="BL72" i="1"/>
  <c r="BL99" i="1"/>
  <c r="BL100" i="1"/>
  <c r="BL101" i="1"/>
  <c r="BL103" i="1"/>
  <c r="BL271" i="1"/>
  <c r="BL272" i="1"/>
  <c r="BL111" i="1"/>
  <c r="BL130" i="1"/>
  <c r="BL131" i="1"/>
  <c r="BL126" i="1"/>
  <c r="BL210" i="1"/>
  <c r="BL68" i="1"/>
  <c r="BL69" i="1"/>
  <c r="BL70" i="1"/>
  <c r="BL98" i="1"/>
  <c r="BL267" i="1"/>
  <c r="BL268" i="1"/>
  <c r="BL175" i="1"/>
  <c r="BL176" i="1"/>
  <c r="BL178" i="1"/>
  <c r="BL91" i="1"/>
  <c r="BL177" i="1"/>
  <c r="BL194" i="1"/>
  <c r="BL195" i="1"/>
  <c r="BL172" i="1"/>
  <c r="BL2" i="1"/>
  <c r="BL3" i="1"/>
  <c r="BL4" i="1"/>
  <c r="BL143" i="1"/>
  <c r="BL144" i="1"/>
  <c r="BL145" i="1"/>
  <c r="BL146" i="1"/>
  <c r="BL205" i="1"/>
  <c r="BL206" i="1"/>
  <c r="BL274" i="1"/>
  <c r="BL92" i="1"/>
  <c r="BL208" i="1"/>
  <c r="BL237" i="1"/>
  <c r="BL181" i="1"/>
  <c r="BL191" i="1"/>
  <c r="AP192" i="1"/>
  <c r="AP193" i="1"/>
  <c r="AP165" i="1"/>
  <c r="AP78" i="1"/>
  <c r="AP164" i="1"/>
  <c r="AP76" i="1"/>
  <c r="AP188" i="1"/>
  <c r="AP85" i="1"/>
  <c r="AP83" i="1"/>
  <c r="AP79" i="1"/>
  <c r="AP56" i="1"/>
  <c r="AP43" i="1"/>
  <c r="AP148" i="1"/>
  <c r="AP200" i="1"/>
  <c r="AP12" i="1"/>
  <c r="AP20" i="1"/>
  <c r="AP13" i="1"/>
  <c r="AP21" i="1"/>
  <c r="AP138" i="1"/>
  <c r="AP122" i="1"/>
  <c r="AP249" i="1"/>
  <c r="AP241" i="1"/>
  <c r="AP196" i="1"/>
  <c r="AP7" i="1"/>
  <c r="AP8" i="1"/>
  <c r="AP197" i="1"/>
  <c r="AP275" i="1"/>
  <c r="AP276" i="1"/>
  <c r="AP190" i="1"/>
  <c r="AP77" i="1"/>
  <c r="AP221" i="1"/>
  <c r="AP222" i="1"/>
  <c r="AP223" i="1"/>
  <c r="AP229" i="1"/>
  <c r="AP230" i="1"/>
  <c r="AP231" i="1"/>
  <c r="AP158" i="1"/>
  <c r="AP159" i="1"/>
  <c r="AP160" i="1"/>
  <c r="AP232" i="1"/>
  <c r="AP233" i="1"/>
  <c r="AP170" i="1"/>
  <c r="AP171" i="1"/>
  <c r="AP169" i="1"/>
  <c r="AP211" i="1"/>
  <c r="AP212" i="1"/>
  <c r="AP213" i="1"/>
  <c r="AP182" i="1"/>
  <c r="AP183" i="1"/>
  <c r="AP184" i="1"/>
  <c r="AP257" i="1"/>
  <c r="AP258" i="1"/>
  <c r="AP259" i="1"/>
  <c r="AP242" i="1"/>
  <c r="AP238" i="1"/>
  <c r="AP239" i="1"/>
  <c r="AP234" i="1"/>
  <c r="AP235" i="1"/>
  <c r="AP236" i="1"/>
  <c r="AP214" i="1"/>
  <c r="AP215" i="1"/>
  <c r="AP216" i="1"/>
  <c r="AP185" i="1"/>
  <c r="AP186" i="1"/>
  <c r="AP187" i="1"/>
  <c r="AP260" i="1"/>
  <c r="AP261" i="1"/>
  <c r="AP262" i="1"/>
  <c r="AP166" i="1"/>
  <c r="AP167" i="1"/>
  <c r="AP168" i="1"/>
  <c r="AP243" i="1"/>
  <c r="AP240" i="1"/>
  <c r="AP244" i="1"/>
  <c r="AP80" i="1"/>
  <c r="AP81" i="1"/>
  <c r="AP82" i="1"/>
  <c r="AP218" i="1"/>
  <c r="AP219" i="1"/>
  <c r="AP220" i="1"/>
  <c r="AP41" i="1"/>
  <c r="AP40" i="1"/>
  <c r="AP42" i="1"/>
  <c r="AP199" i="1"/>
  <c r="AP121" i="1"/>
  <c r="AP74" i="1"/>
  <c r="AP75" i="1"/>
  <c r="AP87" i="1"/>
  <c r="AP63" i="1"/>
  <c r="AP217" i="1"/>
  <c r="AP6" i="1"/>
  <c r="AP86" i="1"/>
  <c r="AP151" i="1"/>
  <c r="AP47" i="1"/>
  <c r="AP34" i="1"/>
  <c r="AP45" i="1"/>
  <c r="AP37" i="1"/>
  <c r="AP149" i="1"/>
  <c r="AP36" i="1"/>
  <c r="AP39" i="1"/>
  <c r="AP154" i="1"/>
  <c r="AP88" i="1"/>
  <c r="AP263" i="1"/>
  <c r="AP189" i="1"/>
  <c r="AP89" i="1"/>
  <c r="AP94" i="1"/>
  <c r="AP140" i="1"/>
  <c r="AP132" i="1"/>
  <c r="AP64" i="1"/>
  <c r="AP65" i="1"/>
  <c r="AP95" i="1"/>
  <c r="AP266" i="1"/>
  <c r="AP173" i="1"/>
  <c r="AP178" i="1"/>
  <c r="AP90" i="1"/>
  <c r="AP195" i="1"/>
  <c r="AP2" i="1"/>
  <c r="AP3" i="1"/>
  <c r="AP119" i="1"/>
  <c r="AP120" i="1"/>
  <c r="AP135" i="1"/>
  <c r="AP203" i="1"/>
  <c r="AP147" i="1"/>
  <c r="AP180" i="1"/>
  <c r="AP209" i="1"/>
  <c r="AP237" i="1"/>
  <c r="AP191" i="1"/>
  <c r="AK180" i="1"/>
  <c r="AK90" i="1"/>
  <c r="AK178" i="1"/>
  <c r="AK173" i="1"/>
  <c r="AK36" i="1"/>
  <c r="AK37" i="1"/>
  <c r="T192" i="1"/>
  <c r="T193" i="1"/>
  <c r="T165" i="1"/>
  <c r="T78" i="1"/>
  <c r="T164" i="1"/>
  <c r="T248" i="1"/>
  <c r="T76" i="1"/>
  <c r="T188" i="1"/>
  <c r="T84" i="1"/>
  <c r="T85" i="1"/>
  <c r="T83" i="1"/>
  <c r="T79" i="1"/>
  <c r="T43" i="1"/>
  <c r="T148" i="1"/>
  <c r="T200" i="1"/>
  <c r="T12" i="1"/>
  <c r="T20" i="1"/>
  <c r="T13" i="1"/>
  <c r="T21" i="1"/>
  <c r="T138" i="1"/>
  <c r="T122" i="1"/>
  <c r="T249" i="1"/>
  <c r="T241" i="1"/>
  <c r="T196" i="1"/>
  <c r="T7" i="1"/>
  <c r="T8" i="1"/>
  <c r="T197" i="1"/>
  <c r="T275" i="1"/>
  <c r="T276" i="1"/>
  <c r="T190" i="1"/>
  <c r="T77" i="1"/>
  <c r="T221" i="1"/>
  <c r="T222" i="1"/>
  <c r="T223" i="1"/>
  <c r="T229" i="1"/>
  <c r="T230" i="1"/>
  <c r="T231" i="1"/>
  <c r="T158" i="1"/>
  <c r="T159" i="1"/>
  <c r="T160" i="1"/>
  <c r="T232" i="1"/>
  <c r="T233" i="1"/>
  <c r="T170" i="1"/>
  <c r="T171" i="1"/>
  <c r="T169" i="1"/>
  <c r="T211" i="1"/>
  <c r="T212" i="1"/>
  <c r="T213" i="1"/>
  <c r="T182" i="1"/>
  <c r="T183" i="1"/>
  <c r="T184" i="1"/>
  <c r="T257" i="1"/>
  <c r="T258" i="1"/>
  <c r="T259" i="1"/>
  <c r="T242" i="1"/>
  <c r="T238" i="1"/>
  <c r="T239" i="1"/>
  <c r="T234" i="1"/>
  <c r="T235" i="1"/>
  <c r="T236" i="1"/>
  <c r="T214" i="1"/>
  <c r="T215" i="1"/>
  <c r="T216" i="1"/>
  <c r="T185" i="1"/>
  <c r="T186" i="1"/>
  <c r="T187" i="1"/>
  <c r="T260" i="1"/>
  <c r="T261" i="1"/>
  <c r="T262" i="1"/>
  <c r="T166" i="1"/>
  <c r="T167" i="1"/>
  <c r="T168" i="1"/>
  <c r="T243" i="1"/>
  <c r="T240" i="1"/>
  <c r="T244" i="1"/>
  <c r="T80" i="1"/>
  <c r="T81" i="1"/>
  <c r="T82" i="1"/>
  <c r="T218" i="1"/>
  <c r="T219" i="1"/>
  <c r="T220" i="1"/>
  <c r="T41" i="1"/>
  <c r="T40" i="1"/>
  <c r="T42" i="1"/>
  <c r="T199" i="1"/>
  <c r="T121" i="1"/>
  <c r="T136" i="1"/>
  <c r="T74" i="1"/>
  <c r="T75" i="1"/>
  <c r="T87" i="1"/>
  <c r="T63" i="1"/>
  <c r="T217" i="1"/>
  <c r="T5" i="1"/>
  <c r="T6" i="1"/>
  <c r="T86" i="1"/>
  <c r="T150" i="1"/>
  <c r="T151" i="1"/>
  <c r="T47" i="1"/>
  <c r="T34" i="1"/>
  <c r="T45" i="1"/>
  <c r="T37" i="1"/>
  <c r="T149" i="1"/>
  <c r="T36" i="1"/>
  <c r="T39" i="1"/>
  <c r="T154" i="1"/>
  <c r="T88" i="1"/>
  <c r="T263" i="1"/>
  <c r="T189" i="1"/>
  <c r="T89" i="1"/>
  <c r="T94" i="1"/>
  <c r="T140" i="1"/>
  <c r="T132" i="1"/>
  <c r="T64" i="1"/>
  <c r="T65" i="1"/>
  <c r="T95" i="1"/>
  <c r="T266" i="1"/>
  <c r="T173" i="1"/>
  <c r="T178" i="1"/>
  <c r="T90" i="1"/>
  <c r="T195" i="1"/>
  <c r="T2" i="1"/>
  <c r="T3" i="1"/>
  <c r="T119" i="1"/>
  <c r="T120" i="1"/>
  <c r="T135" i="1"/>
  <c r="T203" i="1"/>
  <c r="T147" i="1"/>
  <c r="T180" i="1"/>
  <c r="T209" i="1"/>
  <c r="T237" i="1"/>
  <c r="T191" i="1"/>
  <c r="O180" i="1"/>
  <c r="O90" i="1"/>
  <c r="O178" i="1"/>
  <c r="O173" i="1"/>
  <c r="O37" i="1"/>
  <c r="O248" i="1"/>
</calcChain>
</file>

<file path=xl/sharedStrings.xml><?xml version="1.0" encoding="utf-8"?>
<sst xmlns="http://schemas.openxmlformats.org/spreadsheetml/2006/main" count="12633" uniqueCount="2002">
  <si>
    <t>date_survey</t>
  </si>
  <si>
    <t>governorate_ID</t>
  </si>
  <si>
    <t>district_ID</t>
  </si>
  <si>
    <t>market_name</t>
  </si>
  <si>
    <t>type_market</t>
  </si>
  <si>
    <t>type_area</t>
  </si>
  <si>
    <t>sell_petrol</t>
  </si>
  <si>
    <t>quantity_1L_petrol</t>
  </si>
  <si>
    <t>quantity_other_petrol</t>
  </si>
  <si>
    <t>price_petrol</t>
  </si>
  <si>
    <t>petrol_gov_origin_petrol</t>
  </si>
  <si>
    <t>petrol_type_supplier</t>
  </si>
  <si>
    <t>petrol_restock_days_min</t>
  </si>
  <si>
    <t>petrol_restock_days_max</t>
  </si>
  <si>
    <t>petrol_constraints_multiple</t>
  </si>
  <si>
    <t>petrol_constraints_multiple/Price_inflation</t>
  </si>
  <si>
    <t>petrol_constraints_multiple/Liquidity_shortage</t>
  </si>
  <si>
    <t>petrol_constraints_multiple/Shortage_of_demand</t>
  </si>
  <si>
    <t>petrol_constraints_multiple/Insecurity_and_instability</t>
  </si>
  <si>
    <t>petrol_constraints_multiple/Supply_shortage</t>
  </si>
  <si>
    <t>petrol_constraints_multiple/Government_regulations</t>
  </si>
  <si>
    <t>petrol_constraints_multiple/Transportation_issues</t>
  </si>
  <si>
    <t>petrol_constraints_multiple/Other_see_next_question</t>
  </si>
  <si>
    <t>petrol_constraints_multiple/Do_not_know</t>
  </si>
  <si>
    <t>petrol_constraints_multiple/No_constraints</t>
  </si>
  <si>
    <t>petrol_constraints_multiple/Vendor_did_not_answer</t>
  </si>
  <si>
    <t>sell_diesel</t>
  </si>
  <si>
    <t>quantity_1L_diesel</t>
  </si>
  <si>
    <t>diesel_quantity_other</t>
  </si>
  <si>
    <t>price_diesel</t>
  </si>
  <si>
    <t>diesel_gov_origin</t>
  </si>
  <si>
    <t>diesel_type_supplier</t>
  </si>
  <si>
    <t>diesel_restock_days_min</t>
  </si>
  <si>
    <t>diesel_restock_days_max</t>
  </si>
  <si>
    <t>diesel_constraints_multiple</t>
  </si>
  <si>
    <t>diesel_constraints_multiple/Price_inflation</t>
  </si>
  <si>
    <t>diesel_constraints_multiple/Liquidity_shortage</t>
  </si>
  <si>
    <t>diesel_constraints_multiple/Shortage_of_demand</t>
  </si>
  <si>
    <t>diesel_constraints_multiple/Insecurity_and_instability</t>
  </si>
  <si>
    <t>diesel_constraints_multiple/Supply_shortage</t>
  </si>
  <si>
    <t>diesel_constraints_multiple/Government_regulations</t>
  </si>
  <si>
    <t>diesel_constraints_multiple/Transportation_issues</t>
  </si>
  <si>
    <t>diesel_constraints_multiple/Other_see_next_question</t>
  </si>
  <si>
    <t>diesel_constraints_multiple/Do_not_know</t>
  </si>
  <si>
    <t>diesel_constraints_multiple/No_constraints</t>
  </si>
  <si>
    <t>diesel_constraints_multiple/Vendor_did_not_answer</t>
  </si>
  <si>
    <t>sell_bottled_water</t>
  </si>
  <si>
    <t>quantity_0.75L</t>
  </si>
  <si>
    <t>bottled_quantity_other</t>
  </si>
  <si>
    <t>price_bottled_water</t>
  </si>
  <si>
    <t>bottled_gov_origin</t>
  </si>
  <si>
    <t>bottled_type_supplier</t>
  </si>
  <si>
    <t>bottled_restock_days_min</t>
  </si>
  <si>
    <t>bottled_restock_days_max</t>
  </si>
  <si>
    <t>bottled_constraints_multiple</t>
  </si>
  <si>
    <t>bottled_constraints_multiple/Price_inflation</t>
  </si>
  <si>
    <t>bottled_constraints_multiple/Liquidity_shortage</t>
  </si>
  <si>
    <t>bottled_constraints_multiple/Shortage_of_demand</t>
  </si>
  <si>
    <t>bottled_constraints_multiple/Insecurity_and_instability</t>
  </si>
  <si>
    <t>bottled_constraints_multiple/Supply_shortage</t>
  </si>
  <si>
    <t>bottled_constraints_multiple/Government_regulations</t>
  </si>
  <si>
    <t>bottled_constraints_multiple/Transportation_issues</t>
  </si>
  <si>
    <t>bottled_constraints_multiple/Other_see_next_question</t>
  </si>
  <si>
    <t>bottled_constraints_multiple/Do_not_know</t>
  </si>
  <si>
    <t>bottled_constraints_multiple/No_constraints</t>
  </si>
  <si>
    <t>bottled_constraints_multiple/Vendor_did_not_answer</t>
  </si>
  <si>
    <t>sell_treated_water</t>
  </si>
  <si>
    <t>quantity_20L</t>
  </si>
  <si>
    <t>treated_quantity_other</t>
  </si>
  <si>
    <t>price_treated_water</t>
  </si>
  <si>
    <t>treated_gov_origin</t>
  </si>
  <si>
    <t>treated_type_supplier</t>
  </si>
  <si>
    <t>treated_restock_days_min</t>
  </si>
  <si>
    <t>treated_restock_days_max</t>
  </si>
  <si>
    <t>treated_constraints_multiple</t>
  </si>
  <si>
    <t>treated_constraints_multiple/Price_inflation</t>
  </si>
  <si>
    <t>treated_constraints_multiple/Liquidity_shortage</t>
  </si>
  <si>
    <t>treated_constraints_multiple/Shortage_of_demand</t>
  </si>
  <si>
    <t>treated_constraints_multiple/Insecurity_and_instability</t>
  </si>
  <si>
    <t>treated_constraints_multiple/Supply_shortage</t>
  </si>
  <si>
    <t>treated_constraints_multiple/Government_regulations</t>
  </si>
  <si>
    <t>treated_constraints_multiple/Transportation_issues</t>
  </si>
  <si>
    <t>treated_constraints_multiple/Other_see_next_question</t>
  </si>
  <si>
    <t>treated_constraints_multiple/Do_not_know</t>
  </si>
  <si>
    <t>treated_constraints_multiple/No_constraints</t>
  </si>
  <si>
    <t>treated_constraints_multiple/Vendor_did_not_answer</t>
  </si>
  <si>
    <t>sell_soap</t>
  </si>
  <si>
    <t>quantity_1bar</t>
  </si>
  <si>
    <t>soap_quantity_specify</t>
  </si>
  <si>
    <t>price_soap</t>
  </si>
  <si>
    <t>soap_gov_origin</t>
  </si>
  <si>
    <t>soap_type_supplier</t>
  </si>
  <si>
    <t>soap_restock_days_min</t>
  </si>
  <si>
    <t>soap_restock_days_max</t>
  </si>
  <si>
    <t>soap_constraints_multiple</t>
  </si>
  <si>
    <t>soap_constraints_multiple/Price_inflation</t>
  </si>
  <si>
    <t>soap_constraints_multiple/Liquidity_shortage</t>
  </si>
  <si>
    <t>soap_constraints_multiple/Shortage_of_demand</t>
  </si>
  <si>
    <t>soap_constraints_multiple/Insecurity_and_instability</t>
  </si>
  <si>
    <t>soap_constraints_multiple/Supply_shortage</t>
  </si>
  <si>
    <t>soap_constraints_multiple/Government_regulations</t>
  </si>
  <si>
    <t>soap_constraints_multiple/Transportation_issues</t>
  </si>
  <si>
    <t>soap_constraints_multiple/Other_see_next_question</t>
  </si>
  <si>
    <t>soap_constraints_multiple/Do_not_know</t>
  </si>
  <si>
    <t>soap_constraints_multiple/No_constraints</t>
  </si>
  <si>
    <t>soap_constraints_multiple/Vendor_did_not_answer</t>
  </si>
  <si>
    <t>sell_laundry_powder</t>
  </si>
  <si>
    <t>quantity_100g</t>
  </si>
  <si>
    <t>laundry_quantity_other</t>
  </si>
  <si>
    <t>price_laundry_powder</t>
  </si>
  <si>
    <t>laundry_gov_origin</t>
  </si>
  <si>
    <t>laundry_type_supplier</t>
  </si>
  <si>
    <t>laundry_restock_days_min</t>
  </si>
  <si>
    <t>laundry_restock_days_max</t>
  </si>
  <si>
    <t>laundry_constraints_multiple</t>
  </si>
  <si>
    <t>laundry_constraints_multiple/Price_inflation</t>
  </si>
  <si>
    <t>laundry_constraints_multiple/Liquidity_shortage</t>
  </si>
  <si>
    <t>laundry_constraints_multiple/Shortage_of_demand</t>
  </si>
  <si>
    <t>laundry_constraints_multiple/Insecurity_and_instability</t>
  </si>
  <si>
    <t>laundry_constraints_multiple/Supply_shortage</t>
  </si>
  <si>
    <t>laundry_constraints_multiple/Government_regulations</t>
  </si>
  <si>
    <t>laundry_constraints_multiple/Transportation_issues</t>
  </si>
  <si>
    <t>laundry_constraints_multiple/Other_see_next_question</t>
  </si>
  <si>
    <t>laundry_constraints_multiple/Do_not_know</t>
  </si>
  <si>
    <t>laundry_constraints_multiple/No_constraints</t>
  </si>
  <si>
    <t>laundry_constraints_multiple/Vendor_did_not_answer</t>
  </si>
  <si>
    <t>sell_sanitary_napkins</t>
  </si>
  <si>
    <t>quantity_10units</t>
  </si>
  <si>
    <t>napkins_quantity_other</t>
  </si>
  <si>
    <t>price_sanitary_napkins</t>
  </si>
  <si>
    <t>napkins_gov_origin</t>
  </si>
  <si>
    <t>napkins_type_supplier</t>
  </si>
  <si>
    <t>napkins_restock_days_min</t>
  </si>
  <si>
    <t>napkins_restock_days_max</t>
  </si>
  <si>
    <t>napkins_constraints_multiple</t>
  </si>
  <si>
    <t>napkins_constraints_multiple/Price_inflation</t>
  </si>
  <si>
    <t>napkins_constraints_multiple/Liquidity_shortage</t>
  </si>
  <si>
    <t>napkins_constraints_multiple/Shortage_of_demand</t>
  </si>
  <si>
    <t>napkins_constraints_multiple/Insecurity_and_instability</t>
  </si>
  <si>
    <t>napkins_constraints_multiple/Supply_shortage</t>
  </si>
  <si>
    <t>napkins_constraints_multiple/Government_regulations</t>
  </si>
  <si>
    <t>napkins_constraints_multiple/Transportation_issues</t>
  </si>
  <si>
    <t>napkins_constraints_multiple/Other_see_next_question</t>
  </si>
  <si>
    <t>napkins_constraints_multiple/Do_not_know</t>
  </si>
  <si>
    <t>napkins_constraints_multiple/No_constraints</t>
  </si>
  <si>
    <t>napkins_constraints_multiple/Vendor_did_not_answer</t>
  </si>
  <si>
    <t>further_comments</t>
  </si>
  <si>
    <t>_id</t>
  </si>
  <si>
    <t>_uuid</t>
  </si>
  <si>
    <t>_submission_time</t>
  </si>
  <si>
    <t>_index</t>
  </si>
  <si>
    <t>2018-04-24</t>
  </si>
  <si>
    <t>Governorate_capital_market</t>
  </si>
  <si>
    <t>Urban</t>
  </si>
  <si>
    <t>yes</t>
  </si>
  <si>
    <t>Vendor</t>
  </si>
  <si>
    <t>Price_inflation Insecurity_and_instability Supply_shortage</t>
  </si>
  <si>
    <t>no</t>
  </si>
  <si>
    <t>Price_inflation Liquidity_shortage</t>
  </si>
  <si>
    <t>Rural</t>
  </si>
  <si>
    <t>Wholesaler</t>
  </si>
  <si>
    <t>2018-04-26</t>
  </si>
  <si>
    <t>District_level_market</t>
  </si>
  <si>
    <t>Vendor_did_not_answer</t>
  </si>
  <si>
    <t>Do_not_know</t>
  </si>
  <si>
    <t>Other</t>
  </si>
  <si>
    <t>Price_inflation Shortage_of_demand</t>
  </si>
  <si>
    <t>Price_inflation Liquidity_shortage Transportation_issues</t>
  </si>
  <si>
    <t>2018-04-25</t>
  </si>
  <si>
    <t>2018-04-23</t>
  </si>
  <si>
    <t>بقالة الحمادي للمواد الغذائية</t>
  </si>
  <si>
    <t>Price_inflation Government_regulations</t>
  </si>
  <si>
    <t>Price_inflation</t>
  </si>
  <si>
    <t>f3231053-72fa-4c28-833a-96b1eb1df2f6</t>
  </si>
  <si>
    <t>2018-04-25T12:27:38</t>
  </si>
  <si>
    <t>2018-04-22</t>
  </si>
  <si>
    <t>سوق الجمعة</t>
  </si>
  <si>
    <t>Insecurity_and_instability Supply_shortage</t>
  </si>
  <si>
    <t>Price_inflation Transportation_issues</t>
  </si>
  <si>
    <t>c1906ab3-7318-4083-a9e4-81a8bb4ae3f4</t>
  </si>
  <si>
    <t>2018-04-24T16:32:49</t>
  </si>
  <si>
    <t>لا يوجد</t>
  </si>
  <si>
    <t>Price_inflation Shortage_of_demand Insecurity_and_instability Supply_shortage Transportation_issues</t>
  </si>
  <si>
    <t>6f29399a-bb62-42ea-95bc-7a7721829866</t>
  </si>
  <si>
    <t>2018-04-26T20:16:39</t>
  </si>
  <si>
    <t>2018-04-21</t>
  </si>
  <si>
    <t>محطة الشرق</t>
  </si>
  <si>
    <t>Price_inflation Supply_shortage Government_regulations</t>
  </si>
  <si>
    <t>يئتي التاجر بل الوقود و الديزل من حضرموت و مأرب</t>
  </si>
  <si>
    <t>af3a81a5-b6b8-4cf6-b7a4-b502f2b3a106</t>
  </si>
  <si>
    <t>2018-04-24T17:35:28</t>
  </si>
  <si>
    <t>محطة القشيبي</t>
  </si>
  <si>
    <t>Price_inflation Liquidity_shortage Insecurity_and_instability Government_regulations Transportation_issues</t>
  </si>
  <si>
    <t>يئتي التاجر بل الوقود و الديزل من حضرموت</t>
  </si>
  <si>
    <t>8fdb92f8-8ebd-4bfb-83fb-d32daa031c21</t>
  </si>
  <si>
    <t>2018-04-24T17:41:38</t>
  </si>
  <si>
    <t>1- عدد تقاط التحسين يصل الى ثلاث نقاط.  2- الاحجار في الطريق وقت الامطار بشكل كبير</t>
  </si>
  <si>
    <t>fe5416f1-ba77-4d60-b9fb-5a1aefaf2a5d</t>
  </si>
  <si>
    <t>2018-04-24T17:43:32</t>
  </si>
  <si>
    <t>Price_inflation Liquidity_shortage Shortage_of_demand Other_see_next_question</t>
  </si>
  <si>
    <t>Price_inflation Transportation_issues Other_see_next_question</t>
  </si>
  <si>
    <t>Shortage_of_demand Other_see_next_question</t>
  </si>
  <si>
    <t>Price_inflation Shortage_of_demand Other_see_next_question</t>
  </si>
  <si>
    <t>b712a256-770b-43cb-abf1-6b09ff112ca8</t>
  </si>
  <si>
    <t>2018-04-24T17:57:22</t>
  </si>
  <si>
    <t>تمويلات الشرق الاوسط</t>
  </si>
  <si>
    <t>Price_inflation Government_regulations Transportation_issues</t>
  </si>
  <si>
    <t>38e61c05-1987-4825-a347-0b5f0ed1b458</t>
  </si>
  <si>
    <t>2018-04-24T18:06:49</t>
  </si>
  <si>
    <t>بقالة الخير</t>
  </si>
  <si>
    <t>d376f648-9d67-4e03-bffb-4dff06016445</t>
  </si>
  <si>
    <t>2018-04-24T18:12:44</t>
  </si>
  <si>
    <t>سوق الحيت</t>
  </si>
  <si>
    <t>Price_inflation Liquidity_shortage Shortage_of_demand Transportation_issues</t>
  </si>
  <si>
    <t>704ad9f3-2f02-4dcc-a79f-62cf700402aa</t>
  </si>
  <si>
    <t>2018-04-24T18:13:30</t>
  </si>
  <si>
    <t>بقالة العماري</t>
  </si>
  <si>
    <t>b6d86ea5-6746-4bc5-81b2-ce60f64b1b6c</t>
  </si>
  <si>
    <t>2018-04-24T18:18:04</t>
  </si>
  <si>
    <t>سبرة</t>
  </si>
  <si>
    <t>Price_inflation Liquidity_shortage Shortage_of_demand Supply_shortage Transportation_issues</t>
  </si>
  <si>
    <t>سوق محلي</t>
  </si>
  <si>
    <t>16818126-d8bd-4c98-9db1-9e82987bed3a</t>
  </si>
  <si>
    <t>2018-04-24T18:22:20</t>
  </si>
  <si>
    <t>مركز القديمي</t>
  </si>
  <si>
    <t>Price_inflation Supply_shortage Government_regulations Transportation_issues</t>
  </si>
  <si>
    <t>Price_inflation Liquidity_shortage Supply_shortage Government_regulations</t>
  </si>
  <si>
    <t>Price_inflation Liquidity_shortage Supply_shortage Government_regulations Transportation_issues</t>
  </si>
  <si>
    <t>محل جملة يستورد المواد من شركات و وكلاء السلع المستهدفة</t>
  </si>
  <si>
    <t>8a3d85ea-de9a-4829-8d37-09b6c9935467</t>
  </si>
  <si>
    <t>2018-04-24T18:41:45</t>
  </si>
  <si>
    <t>المطري للجملة</t>
  </si>
  <si>
    <t>f152936b-c320-4b17-a257-ea49df1aa74d</t>
  </si>
  <si>
    <t>2018-04-24T18:47:52</t>
  </si>
  <si>
    <t>الخميس</t>
  </si>
  <si>
    <t>Price_inflation Insecurity_and_instability</t>
  </si>
  <si>
    <t>Price_inflation Insecurity_and_instability Transportation_issues</t>
  </si>
  <si>
    <t>385f63a3-87f0-4695-b43a-ee7f8092fc1d</t>
  </si>
  <si>
    <t>2018-04-24T18:50:08</t>
  </si>
  <si>
    <t>محلات الربوعي</t>
  </si>
  <si>
    <t>35e376a1-e596-461f-b3c0-f910d305c64d</t>
  </si>
  <si>
    <t>2018-04-24T18:54:45</t>
  </si>
  <si>
    <t>محطة اكوالينا</t>
  </si>
  <si>
    <t>02d8fc7a-d884-464a-afde-04b52c8494a4</t>
  </si>
  <si>
    <t>2018-04-24T18:59:16</t>
  </si>
  <si>
    <t>محطة الرضوان</t>
  </si>
  <si>
    <t>7fbf0ee3-117f-4ba7-b686-ae18e6e9e3f3</t>
  </si>
  <si>
    <t>2018-04-24T19:02:40</t>
  </si>
  <si>
    <t>Price_inflation Liquidity_shortage Government_regulations</t>
  </si>
  <si>
    <t>No_constraints</t>
  </si>
  <si>
    <t>1bc15de1-7b4a-42f7-b801-fcdb39c1a700</t>
  </si>
  <si>
    <t>2018-04-24T19:03:43</t>
  </si>
  <si>
    <t>Price_inflation Liquidity_shortage Other_see_next_question</t>
  </si>
  <si>
    <t>6752fe12-de37-4721-89ab-537e1d8ab35e</t>
  </si>
  <si>
    <t>2018-04-24T19:10:54</t>
  </si>
  <si>
    <t>العرقوب</t>
  </si>
  <si>
    <t>محل متوسط بستطيع توفير الاشياء الضرورية</t>
  </si>
  <si>
    <t>02eb1d41-4315-4f59-a815-4b9b7944b088</t>
  </si>
  <si>
    <t>2018-04-24T20:18:36</t>
  </si>
  <si>
    <t>المحل لديه امكانيات لذلك يتم توفير المحروقات ويستطيع توفير اي طلبات اخرى</t>
  </si>
  <si>
    <t>a1c298ba-e73b-43d2-8982-c1687453772b</t>
  </si>
  <si>
    <t>2018-04-24T20:45:02</t>
  </si>
  <si>
    <t>المحل كبير ويستطيع توفير اي احتياجات ولديه امكانية</t>
  </si>
  <si>
    <t>64d8cc01-2c58-4581-9941-31f02744e88b</t>
  </si>
  <si>
    <t>2018-04-24T20:56:54</t>
  </si>
  <si>
    <t>المرواح</t>
  </si>
  <si>
    <t>Price_inflation Shortage_of_demand Supply_shortage</t>
  </si>
  <si>
    <t>55a642a6-6ea9-4e49-9213-63115e11abb4</t>
  </si>
  <si>
    <t>2018-04-24T21:07:18</t>
  </si>
  <si>
    <t>محطة النصر</t>
  </si>
  <si>
    <t>Price_inflation Insecurity_and_instability Supply_shortage Government_regulations Transportation_issues</t>
  </si>
  <si>
    <t>60fecbf0-b82c-4182-96c8-e576a752c5dd</t>
  </si>
  <si>
    <t>2018-04-25T08:26:46</t>
  </si>
  <si>
    <t>محطة السلام</t>
  </si>
  <si>
    <t>9016cac8-ed19-48e3-b8b4-1da9a96b7bca</t>
  </si>
  <si>
    <t>2018-04-25T08:30:19</t>
  </si>
  <si>
    <t>محطة النسيم للمياة المعالجة</t>
  </si>
  <si>
    <t>b93ddccf-1231-4e81-8aca-d4ae6c840cc9</t>
  </si>
  <si>
    <t>2018-04-25T08:34:00</t>
  </si>
  <si>
    <t>محطة الجوهرة للمياة المعالجة</t>
  </si>
  <si>
    <t>11fcf54e-0701-4cd9-a523-06d605898a1b</t>
  </si>
  <si>
    <t>2018-04-25T08:43:32</t>
  </si>
  <si>
    <t>بقالة الطبري</t>
  </si>
  <si>
    <t>2c9aac4a-eb99-4cdd-8f63-6548ec577133</t>
  </si>
  <si>
    <t>2018-04-25T08:50:18</t>
  </si>
  <si>
    <t>سوبر ماركت سيتي سكاي</t>
  </si>
  <si>
    <t>2c469591-c59a-4d44-9fbf-7298cedc4703</t>
  </si>
  <si>
    <t>2018-04-25T08:55:46</t>
  </si>
  <si>
    <t>بقالة ابوعمار</t>
  </si>
  <si>
    <t>becf22e7-e4c2-4533-9502-6ca5a109772d</t>
  </si>
  <si>
    <t>2018-04-25T09:37:02</t>
  </si>
  <si>
    <t>محلات الظفيري للجملة</t>
  </si>
  <si>
    <t>بعض المنتجات يتم اخذها من الشركه الام او من الوكلاء</t>
  </si>
  <si>
    <t>309dec54-2e4d-4ac9-bdcf-ee485b23afa0</t>
  </si>
  <si>
    <t>2018-04-25T09:37:04</t>
  </si>
  <si>
    <t>محلات ابوحمزة للجمله</t>
  </si>
  <si>
    <t>بعض المنتجات يتم شرائها من الشركه الام او الوكلاء</t>
  </si>
  <si>
    <t>4e70f91c-56f9-41fc-9db9-3e9789f40379</t>
  </si>
  <si>
    <t>2018-04-25T09:39:54</t>
  </si>
  <si>
    <t>محطة عطيفة</t>
  </si>
  <si>
    <t>94eb8fb7-ad1f-4c66-b72f-3685e5a1c2d9</t>
  </si>
  <si>
    <t>2018-04-25T09:47:39</t>
  </si>
  <si>
    <t>1970-01-22</t>
  </si>
  <si>
    <t>محطة نقم</t>
  </si>
  <si>
    <t>يتم شراء البنزين من تجار السوق السوداء المتواجدين في امانة العاصمة</t>
  </si>
  <si>
    <t>c809e027-d29d-4222-bb96-737cabbdc4e2</t>
  </si>
  <si>
    <t>2018-04-25T09:51:58</t>
  </si>
  <si>
    <t>محطة برلين للمياة المعالجة</t>
  </si>
  <si>
    <t>c5a90fc0-746f-477b-acfd-35e924ab03cf</t>
  </si>
  <si>
    <t>2018-04-25T09:55:06</t>
  </si>
  <si>
    <t>محطة ينابيع دبي للمياة المعالجة</t>
  </si>
  <si>
    <t>740e5419-324e-495a-81a1-ccc0fe942e20</t>
  </si>
  <si>
    <t>2018-04-25T09:59:42</t>
  </si>
  <si>
    <t>تموينات الحاج</t>
  </si>
  <si>
    <t>9272e0c3-ecba-4190-80c9-b2d4f07a9fdc</t>
  </si>
  <si>
    <t>2018-04-25T10:04:33</t>
  </si>
  <si>
    <t>تموينات عبد العزيز القباطي</t>
  </si>
  <si>
    <t>e880fdb5-1b44-4370-b97f-896a3a870fe5</t>
  </si>
  <si>
    <t>2018-04-25T10:11:27</t>
  </si>
  <si>
    <t>سوبر ماركت الجلاء</t>
  </si>
  <si>
    <t>b0bad3cf-c73b-452e-a326-8cafd4e7a228</t>
  </si>
  <si>
    <t>2018-04-25T10:15:09</t>
  </si>
  <si>
    <t>محلات محمد محسن المطري للجملة</t>
  </si>
  <si>
    <t>يتم شراء المنتجات من عدة شركات ومصانع مختلفة</t>
  </si>
  <si>
    <t>11fbc9eb-958e-4dbe-90af-037ec21d7503</t>
  </si>
  <si>
    <t>2018-04-25T10:23:41</t>
  </si>
  <si>
    <t>تموينات الحردي للجملة</t>
  </si>
  <si>
    <t>جميع منتجات التموينات يتم توفيرها من  المصانع والشركات الخاصه بالمنتجات</t>
  </si>
  <si>
    <t>9b25ef81-a539-42f3-bdab-b5923d9eef93</t>
  </si>
  <si>
    <t>2018-04-25T10:29:25</t>
  </si>
  <si>
    <t>المري للتموينات جملة</t>
  </si>
  <si>
    <t>لايوجد مع التاجر اي نوع من انواع الصابون</t>
  </si>
  <si>
    <t>9f4f497a-fe4b-45e7-858e-f260428c18a2</t>
  </si>
  <si>
    <t>2018-04-25T10:34:54</t>
  </si>
  <si>
    <t>محطة هائل</t>
  </si>
  <si>
    <t>7f156984-873a-4e11-b269-e81327694016</t>
  </si>
  <si>
    <t>2018-04-25T10:42:35</t>
  </si>
  <si>
    <t>محطة الشامي</t>
  </si>
  <si>
    <t>86620535-9fa9-4b90-bc94-ec940d477cb9</t>
  </si>
  <si>
    <t>2018-04-25T10:49:56</t>
  </si>
  <si>
    <t>محطة بردة للمياة المعالجه</t>
  </si>
  <si>
    <t>يختلف استخدام المخزون على حسب الموسم صيف او شتاء</t>
  </si>
  <si>
    <t>e7091f23-26ea-4f86-830c-bc6de1c3e215</t>
  </si>
  <si>
    <t>2018-04-25T10:54:24</t>
  </si>
  <si>
    <t>محطة ابو خالد للمياة المعالجة</t>
  </si>
  <si>
    <t>23c79968-af0a-46cd-adb5-f70e1ac7e395</t>
  </si>
  <si>
    <t>2018-04-25T10:57:43</t>
  </si>
  <si>
    <t>سوبر ماركت التوفير هيبر فرع عصر</t>
  </si>
  <si>
    <t>963be463-b697-4778-a7cb-b946dcb67fcd</t>
  </si>
  <si>
    <t>2018-04-25T11:04:19</t>
  </si>
  <si>
    <t>الصباحي ماركت</t>
  </si>
  <si>
    <t>84a13a80-013c-4b08-a519-1be1627debc6</t>
  </si>
  <si>
    <t>2018-04-25T11:26:19</t>
  </si>
  <si>
    <t>سباء ماركت</t>
  </si>
  <si>
    <t>0cf7c39c-8da8-40d8-b1ea-180c82668f6a</t>
  </si>
  <si>
    <t>2018-04-25T11:26:20</t>
  </si>
  <si>
    <t>تموينات الزهراء للجمله</t>
  </si>
  <si>
    <t>37c3948c-d673-4825-97d2-12f957e8592d</t>
  </si>
  <si>
    <t>2018-04-25T11:35:35</t>
  </si>
  <si>
    <t>محلات المخلافي للتموينات الغذائية</t>
  </si>
  <si>
    <t>a7149b25-307d-4e89-8ef6-8e36b0007cb4</t>
  </si>
  <si>
    <t>2018-04-25T11:40:25</t>
  </si>
  <si>
    <t>محلات الهلماني للجملة</t>
  </si>
  <si>
    <t>d9b713cd-ccae-446b-a369-0d3b528d8eb1</t>
  </si>
  <si>
    <t>2018-04-25T11:44:39</t>
  </si>
  <si>
    <t>محطة صافر</t>
  </si>
  <si>
    <t>الشراء يتم عبر القواطر المتواجده في صنعاء تابعة لتجار السوق السوداء</t>
  </si>
  <si>
    <t>83085915-d055-4e55-b7e1-4ec0a049b770</t>
  </si>
  <si>
    <t>2018-04-25T11:52:59</t>
  </si>
  <si>
    <t>محطة المختار</t>
  </si>
  <si>
    <t>شراء البترول يتم عبر القواطر التابعة لتجار السوق السوداء</t>
  </si>
  <si>
    <t>0a2d8d46-efc6-4d52-9d9e-2d280e12aa83</t>
  </si>
  <si>
    <t>2018-04-25T11:56:55</t>
  </si>
  <si>
    <t>Madeenat Al-Omal</t>
  </si>
  <si>
    <t>Price_inflation Liquidity_shortage Insecurity_and_instability Transportation_issues</t>
  </si>
  <si>
    <t>Transportation_issues</t>
  </si>
  <si>
    <t>Liquidity_shortage</t>
  </si>
  <si>
    <t>ba0f311f-e6c1-462c-848c-1efb613a672c</t>
  </si>
  <si>
    <t>2018-04-25T12:03:55</t>
  </si>
  <si>
    <t>محطة غيلان للمياة المعالجة</t>
  </si>
  <si>
    <t>e55c87be-e370-472e-884e-d3f74c3b993e</t>
  </si>
  <si>
    <t>2018-04-25T12:06:02</t>
  </si>
  <si>
    <t>محطة اغادير للمياة المعالجة</t>
  </si>
  <si>
    <t>fa6a37b0-62d7-466f-b79d-5cc59465e0f0</t>
  </si>
  <si>
    <t>2018-04-25T12:09:11</t>
  </si>
  <si>
    <t>بقالة عمان للمواد الغذائية</t>
  </si>
  <si>
    <t>9413c2d5-20e5-4a09-9582-9d2e8fa1edd3</t>
  </si>
  <si>
    <t>2018-04-25T12:20:51</t>
  </si>
  <si>
    <t>Ghalil Market</t>
  </si>
  <si>
    <t>Insecurity_and_instability Transportation_issues</t>
  </si>
  <si>
    <t>The transportation takes less than one day only if the diesel is available. And the supplies come from different salers (some of them are wholesalers and some of them are vendors). We chose wholesalers because we cannot choose more than one option.</t>
  </si>
  <si>
    <t>8a21fb5f-6a54-4b6f-a1e6-bf1a0040f7ec</t>
  </si>
  <si>
    <t>2018-04-25T12:25:55</t>
  </si>
  <si>
    <t>بقالة وارد الجزيرة للمواد الغذائية</t>
  </si>
  <si>
    <t>d2baa8a5-7ca0-499f-a3c8-d82f6f3b193d</t>
  </si>
  <si>
    <t>2018-04-25T12:32:09</t>
  </si>
  <si>
    <t>تموينات نايف حسن حمود للجملة</t>
  </si>
  <si>
    <t>لايوجد لدى التاجر اي نوع من انواع الصابون الجاف</t>
  </si>
  <si>
    <t>ff108cdf-9ad4-4b54-8acc-e1a044e43753</t>
  </si>
  <si>
    <t>2018-04-25T12:41:47</t>
  </si>
  <si>
    <t>محلات العمراني للمواد التموينية</t>
  </si>
  <si>
    <t>73acfef3-f571-44d3-8a7c-28066a77ecf9</t>
  </si>
  <si>
    <t>2018-04-25T12:47:26</t>
  </si>
  <si>
    <t>محل زيد للتموينات الغذائية</t>
  </si>
  <si>
    <t>eeb0cb1c-d697-4862-a834-d5a7198aedf3</t>
  </si>
  <si>
    <t>2018-04-25T12:52:21</t>
  </si>
  <si>
    <t>عزلة بني شداد سوق وادي ملاحا</t>
  </si>
  <si>
    <t>70dfd364-3c51-4114-a5a8-005d90239a6d</t>
  </si>
  <si>
    <t>2018-04-25T19:08:54</t>
  </si>
  <si>
    <t>سوق بني سحام</t>
  </si>
  <si>
    <t>Price_inflation Shortage_of_demand Supply_shortage Transportation_issues</t>
  </si>
  <si>
    <t>81681f64-ae22-4e8c-bd2c-08637ef0b604</t>
  </si>
  <si>
    <t>2018-04-25T19:14:58</t>
  </si>
  <si>
    <t>محطة الوادعي</t>
  </si>
  <si>
    <t>Price_inflation Shortage_of_demand Insecurity_and_instability</t>
  </si>
  <si>
    <t>92e3fd20-09af-47e3-86a3-edb40a068aaf</t>
  </si>
  <si>
    <t>2018-04-26T20:13:01</t>
  </si>
  <si>
    <t>الظاهر</t>
  </si>
  <si>
    <t>beda3128-cdb7-4863-a462-185ccab0f2fc</t>
  </si>
  <si>
    <t>2018-04-26T06:21:01</t>
  </si>
  <si>
    <t>Price_inflation Supply_shortage</t>
  </si>
  <si>
    <t>Price_inflation Liquidity_shortage Shortage_of_demand</t>
  </si>
  <si>
    <t>4cd95334-d623-4f0b-87ab-e6e44a4532fe</t>
  </si>
  <si>
    <t>2018-04-26T06:21:03</t>
  </si>
  <si>
    <t>محطة ابو ظبي</t>
  </si>
  <si>
    <t>460f87e4-0ede-444a-9af1-9eadbf4a79e8</t>
  </si>
  <si>
    <t>2018-04-26T07:04:22</t>
  </si>
  <si>
    <t>محطة الوتن</t>
  </si>
  <si>
    <t>b6124818-1a9a-4797-9698-0fe2c8f7216a</t>
  </si>
  <si>
    <t>2018-04-26T07:07:50</t>
  </si>
  <si>
    <t>المحطة النموذجية للمياة المعالجة</t>
  </si>
  <si>
    <t>ee8d2694-607d-434e-9440-d359c7da7e63</t>
  </si>
  <si>
    <t>2018-04-26T07:11:49</t>
  </si>
  <si>
    <t>1970-01-24</t>
  </si>
  <si>
    <t>mohammed super market</t>
  </si>
  <si>
    <t>Price_inflation Liquidity_shortage Shortage_of_demand Insecurity_and_instability Supply_shortage</t>
  </si>
  <si>
    <t>I donot have &gt;</t>
  </si>
  <si>
    <t>8fec1a8f-5b4d-439c-9003-0fe5916bf756</t>
  </si>
  <si>
    <t>2018-04-26T07:25:43</t>
  </si>
  <si>
    <t>محطة البنفسج للمياة المعالجة</t>
  </si>
  <si>
    <t>62b75b36-e996-43c5-bb5c-e7b3fb791861</t>
  </si>
  <si>
    <t>2018-04-26T07:27:24</t>
  </si>
  <si>
    <t>بقالة اولاد الجمل</t>
  </si>
  <si>
    <t>c2fbf9fe-4618-4083-a814-1c1346f10d7b</t>
  </si>
  <si>
    <t>2018-04-26T07:31:01</t>
  </si>
  <si>
    <t>محلات اولاد الحداد للجمله</t>
  </si>
  <si>
    <t>f1120585-6015-449a-9502-ceb682276756</t>
  </si>
  <si>
    <t>2018-04-26T07:40:06</t>
  </si>
  <si>
    <t>بقالة شمس</t>
  </si>
  <si>
    <t>94399575-28ed-48e2-8106-5fade5831b55</t>
  </si>
  <si>
    <t>2018-04-26T07:44:20</t>
  </si>
  <si>
    <t>محلات ظافر للتجارة الجملة</t>
  </si>
  <si>
    <t>dd72f748-b09b-4b4b-a9b2-2f97dff346e7</t>
  </si>
  <si>
    <t>2018-04-26T07:56:58</t>
  </si>
  <si>
    <t>محل البكار لتجارة الجملة</t>
  </si>
  <si>
    <t>af5f3bd8-e0be-40dd-bb90-d8be672b2ec5</t>
  </si>
  <si>
    <t>2018-04-26T08:02:58</t>
  </si>
  <si>
    <t>بقالة ابو على العياشي</t>
  </si>
  <si>
    <t>60de1e79-cdd4-4842-99e8-4ea68387a32d</t>
  </si>
  <si>
    <t>2018-04-26T08:08:14</t>
  </si>
  <si>
    <t>محطة ظافر</t>
  </si>
  <si>
    <t>ad20f7bb-0e4a-4120-a4c5-4c89cf435c28</t>
  </si>
  <si>
    <t>2018-04-26T08:13:41</t>
  </si>
  <si>
    <t>تموينات الصياح</t>
  </si>
  <si>
    <t>3372c3c9-113f-485d-861f-df7230ffaf51</t>
  </si>
  <si>
    <t>2018-04-26T08:18:08</t>
  </si>
  <si>
    <t>محطة الامزون</t>
  </si>
  <si>
    <t>1f6beada-c8ac-4ef3-9999-643a01e45afa</t>
  </si>
  <si>
    <t>2018-04-26T08:28:14</t>
  </si>
  <si>
    <t>محطة الامزون للمياة المعالجة</t>
  </si>
  <si>
    <t>2c89a9ee-c4fe-4445-bbdf-d5fbc16274d7</t>
  </si>
  <si>
    <t>2018-04-26T08:31:04</t>
  </si>
  <si>
    <t>محطة الاسطورة للمياة المعالجة</t>
  </si>
  <si>
    <t>1bde7fcc-701c-469d-9ad5-435ab53eb955</t>
  </si>
  <si>
    <t>2018-04-26T08:33:45</t>
  </si>
  <si>
    <t>بقالة فتح الرحمن</t>
  </si>
  <si>
    <t>6aa547ff-d179-47b9-ab00-89589663b902</t>
  </si>
  <si>
    <t>2018-04-26T08:39:12</t>
  </si>
  <si>
    <t>نعمان</t>
  </si>
  <si>
    <t>المحل كبير ولديه كل المتطلبات وقادر على توفير الاحتياجات</t>
  </si>
  <si>
    <t>b5fd43a5-eed5-4d3c-be93-4db084983c2e</t>
  </si>
  <si>
    <t>2018-04-26T08:41:04</t>
  </si>
  <si>
    <t>محل متوسط لكن باستطاعته توفير الاشياء الضرورية</t>
  </si>
  <si>
    <t>7fb7a550-f109-4217-ab4b-1ff0e858128c</t>
  </si>
  <si>
    <t>2018-04-26T08:41:07</t>
  </si>
  <si>
    <t>Supply_shortage</t>
  </si>
  <si>
    <t>المحل جيد يحوي محطة بترول وبقالة ولديه القدرة على توفير اي احتياجات</t>
  </si>
  <si>
    <t>8a7b35b4-6198-4d98-b2fb-aa33d4ed1b3e</t>
  </si>
  <si>
    <t>2018-04-26T08:41:08</t>
  </si>
  <si>
    <t>محال الزريقي للجملة</t>
  </si>
  <si>
    <t>920612bf-d76e-44d6-9bde-cd231666976a</t>
  </si>
  <si>
    <t>2018-04-26T08:57:52</t>
  </si>
  <si>
    <t>Shamsan Street</t>
  </si>
  <si>
    <t>Insecurity_and_instability</t>
  </si>
  <si>
    <t>The major issue in transportation is the unavailability of diesel.</t>
  </si>
  <si>
    <t>ab3217a0-d257-4602-82d5-483cda60f2f7</t>
  </si>
  <si>
    <t>2018-04-26T09:00:38</t>
  </si>
  <si>
    <t>Jamal Street</t>
  </si>
  <si>
    <t>ec1758b2-ca73-4998-ba07-0715b98c49d8</t>
  </si>
  <si>
    <t>2018-04-26T09:00:39</t>
  </si>
  <si>
    <t>Aman</t>
  </si>
  <si>
    <t>Price_inflation Liquidity_shortage Insecurity_and_instability</t>
  </si>
  <si>
    <t>fbdac895-83e6-4e19-b3c9-9628e85abbf2</t>
  </si>
  <si>
    <t>2018-04-26T09:00:41</t>
  </si>
  <si>
    <t>Khamees Market</t>
  </si>
  <si>
    <t>d0a3ca0b-3fc6-41e7-ba5b-98b00511b4af</t>
  </si>
  <si>
    <t>2018-04-26T09:00:42</t>
  </si>
  <si>
    <t>Shabil</t>
  </si>
  <si>
    <t>Price_inflation Liquidity_shortage Insecurity_and_instability Supply_shortage Transportation_issues</t>
  </si>
  <si>
    <t>Insecurity_and_instability Supply_shortage Transportation_issues</t>
  </si>
  <si>
    <t>5932e85e-33cf-47ce-82a9-028f38c226d9</t>
  </si>
  <si>
    <t>2018-04-26T09:00:43</t>
  </si>
  <si>
    <t>Amran</t>
  </si>
  <si>
    <t>Price_inflation Liquidity_shortage Shortage_of_demand Insecurity_and_instability</t>
  </si>
  <si>
    <t>be15aee6-730e-4faa-b135-60ab360ce4a6</t>
  </si>
  <si>
    <t>2018-04-26T09:00:44</t>
  </si>
  <si>
    <t>محلات سعيد مثني</t>
  </si>
  <si>
    <t>a816d1ce-cc61-4c35-aa23-4b6f619fe977</t>
  </si>
  <si>
    <t>2018-04-26T09:05:20</t>
  </si>
  <si>
    <t>Khormaksr Market</t>
  </si>
  <si>
    <t>Insecurity_and_instability Supply_shortage Government_regulations</t>
  </si>
  <si>
    <t>For treated water the main issue the market face is the availability of diesel.</t>
  </si>
  <si>
    <t>66e716ba-b80a-4d11-b799-02fbbfa20ab2</t>
  </si>
  <si>
    <t>2018-04-26T09:15:48</t>
  </si>
  <si>
    <t>محطة المنصور للمباة المعالجة</t>
  </si>
  <si>
    <t>1d7a0d4d-d837-4eb4-b750-c825b49c568c</t>
  </si>
  <si>
    <t>2018-04-26T09:34:20</t>
  </si>
  <si>
    <t>محل جمال السعيدي للجملة</t>
  </si>
  <si>
    <t>e25a6afd-7fec-4105-a834-a8a9549c9ba1</t>
  </si>
  <si>
    <t>2018-04-26T09:34:21</t>
  </si>
  <si>
    <t>التاجر يبيع بالجملة، تاجر المشتقات النفطية منفصل عن تاجر المواد الغذائية</t>
  </si>
  <si>
    <t>12631871-bb57-4c7a-a6b2-1d866188aa5d</t>
  </si>
  <si>
    <t>2018-04-26T10:23:21</t>
  </si>
  <si>
    <t>5aa94047-513a-481e-b8e1-845b1ac01bd6</t>
  </si>
  <si>
    <t>2018-04-26T10:23:42</t>
  </si>
  <si>
    <t>تاجر جملة ، التاجر لا يبيع الوقود في نفس المحل</t>
  </si>
  <si>
    <t>149b7f7d-cc02-4512-a064-4254a756b360</t>
  </si>
  <si>
    <t>2018-04-26T10:23:50</t>
  </si>
  <si>
    <t>Haddah St</t>
  </si>
  <si>
    <t>Price_inflation Insecurity_and_instability Government_regulations</t>
  </si>
  <si>
    <t>dc29e630-8f13-4773-a9da-6612339ccd2e</t>
  </si>
  <si>
    <t>2018-04-26T18:59:04</t>
  </si>
  <si>
    <t>Masabi Market</t>
  </si>
  <si>
    <t>Price_inflation Insecurity_and_instability Supply_shortage Government_regulations</t>
  </si>
  <si>
    <t>Thanks</t>
  </si>
  <si>
    <t>a65bb8ae-a231-4aee-a20a-79fb16a321a1</t>
  </si>
  <si>
    <t>2018-04-26T18:59:08</t>
  </si>
  <si>
    <t>Sam Supermarket</t>
  </si>
  <si>
    <t>62d7bbee-d12e-49b5-8b54-744509e8a883</t>
  </si>
  <si>
    <t>2018-04-26T18:59:10</t>
  </si>
  <si>
    <t>Jihanah market</t>
  </si>
  <si>
    <t>Price_inflation Shortage_of_demand Insecurity_and_instability Supply_shortage</t>
  </si>
  <si>
    <t>8a779f8d-56c3-45c2-8652-b43773ba36f1</t>
  </si>
  <si>
    <t>2018-04-26T18:59:12</t>
  </si>
  <si>
    <t>Jihanah Market</t>
  </si>
  <si>
    <t>7fad3f3e-a70a-4eb7-8d04-59cbd00dfc18</t>
  </si>
  <si>
    <t>2018-04-26T18:59:24</t>
  </si>
  <si>
    <t>Price_inflation Shortage_of_demand Insecurity_and_instability Government_regulations</t>
  </si>
  <si>
    <t>94da72c1-cbac-4765-b37c-834b64a41b6d</t>
  </si>
  <si>
    <t>2018-04-26T18:59:28</t>
  </si>
  <si>
    <t>لايوجد</t>
  </si>
  <si>
    <t>cd0d3fc0-1502-44d9-b651-e7ffda5f368a</t>
  </si>
  <si>
    <t>2018-04-26T20:22:27</t>
  </si>
  <si>
    <t>محلات الشرفي للتجاره</t>
  </si>
  <si>
    <t>37ef4c98-4054-4c81-9217-d7dd3fb15d60</t>
  </si>
  <si>
    <t>2018-04-26T20:30:07</t>
  </si>
  <si>
    <t>Banafea</t>
  </si>
  <si>
    <t>e9eb0db5-d879-4109-8432-a6685a35d4e4</t>
  </si>
  <si>
    <t>2018-04-26T22:07:02</t>
  </si>
  <si>
    <t>2018-04-27</t>
  </si>
  <si>
    <t>Buraiqah Madinah Market</t>
  </si>
  <si>
    <t>Supply_shortage Transportation_issues</t>
  </si>
  <si>
    <t>e2e6bb89-8bac-45b0-9983-b88f386fa48e</t>
  </si>
  <si>
    <t>2018-04-26T22:25:18</t>
  </si>
  <si>
    <t>Radhma Market</t>
  </si>
  <si>
    <t>2210e991-6179-45b4-be90-81d04fcadb6a</t>
  </si>
  <si>
    <t>2018-04-26T22:30:39</t>
  </si>
  <si>
    <t>Kholwah Market</t>
  </si>
  <si>
    <t>0f770f7e-4233-4cd7-ad33-7b388c82cb0b</t>
  </si>
  <si>
    <t>2018-04-26T22:36:21</t>
  </si>
  <si>
    <t>771f23b4-9eef-438f-941e-95b2935dbd60</t>
  </si>
  <si>
    <t>2018-04-26T22:41:26</t>
  </si>
  <si>
    <t>سوبر ماركت سلبة</t>
  </si>
  <si>
    <t>7f7f0ca9-e3fe-4f18-aaa3-baba914e38ef</t>
  </si>
  <si>
    <t>2018-04-27T08:48:51</t>
  </si>
  <si>
    <t>3dbe5850-91d4-474d-ab4d-95c8d7d5d173</t>
  </si>
  <si>
    <t>2018-04-27T09:03:46</t>
  </si>
  <si>
    <t>محطة منصور على الغيلي</t>
  </si>
  <si>
    <t>5a3fb0dc-655c-48e4-99cf-bf92bd36b101</t>
  </si>
  <si>
    <t>2018-04-27T09:08:14</t>
  </si>
  <si>
    <t>5a007216-6c69-48ba-9157-236d5aa08114</t>
  </si>
  <si>
    <t>2018-04-27T09:12:34</t>
  </si>
  <si>
    <t>6c3c1f4d-79a2-484a-af5d-19d683d4022c</t>
  </si>
  <si>
    <t>2018-04-27T09:14:42</t>
  </si>
  <si>
    <t>محلات سعيد عبدالله</t>
  </si>
  <si>
    <t>c97955df-1f5a-495f-9223-b67c883e0dd8</t>
  </si>
  <si>
    <t>2018-04-27T09:18:50</t>
  </si>
  <si>
    <t>d5629cd2-3bfa-4b37-a9c4-ce5b4d875d77</t>
  </si>
  <si>
    <t>2018-04-27T09:22:59</t>
  </si>
  <si>
    <t>ec398e49-13ad-4ace-8c25-4556a4d056f3</t>
  </si>
  <si>
    <t>2018-04-27T09:27:30</t>
  </si>
  <si>
    <t>Price_inflation Shortage_of_demand Insecurity_and_instability Government_regulations Transportation_issues</t>
  </si>
  <si>
    <t>9ae41468-61cf-4cda-a627-1f5908709a2e</t>
  </si>
  <si>
    <t>2018-04-27T09:29:52</t>
  </si>
  <si>
    <t>شعاره</t>
  </si>
  <si>
    <t>Price_inflation Liquidity_shortage Insecurity_and_instability Supply_shortage</t>
  </si>
  <si>
    <t>لايوجد محطات لتعبئة المياه المعالجه</t>
  </si>
  <si>
    <t>01b00154-f298-4b3f-b589-c6083127a4e0</t>
  </si>
  <si>
    <t>2018-04-27T19:09:50</t>
  </si>
  <si>
    <t>شعارة</t>
  </si>
  <si>
    <t>لا يوجد محطات تعبئة مياة معالجة</t>
  </si>
  <si>
    <t>39df24d1-4883-4c2a-8de6-41f4c904dc8c</t>
  </si>
  <si>
    <t>2018-04-27T19:09:51</t>
  </si>
  <si>
    <t>لايوجد محطة تعبئة مياه معالجة</t>
  </si>
  <si>
    <t>5ade4efa-3a38-47fa-be3d-e662e28f068f</t>
  </si>
  <si>
    <t>2018-04-27T19:09:52</t>
  </si>
  <si>
    <t>سوق بدر</t>
  </si>
  <si>
    <t>لايوجد محطة تعبئة المياه المعالجة</t>
  </si>
  <si>
    <t>95421814-0445-4ec4-b601-b064847918bc</t>
  </si>
  <si>
    <t>لا يوجد محطة تعبئة المياه المعالجة</t>
  </si>
  <si>
    <t>f2ee5995-031e-4eec-90c2-9dc9bb053062</t>
  </si>
  <si>
    <t>2018-04-27T19:09:53</t>
  </si>
  <si>
    <t>لا يوجد محطة تعبئة مياه معالجة</t>
  </si>
  <si>
    <t>ba042852-f5cd-4b62-9003-dd36cdd4196e</t>
  </si>
  <si>
    <t>2018-04-27T19:09:54</t>
  </si>
  <si>
    <t>منبه</t>
  </si>
  <si>
    <t>7ec03614-a0f9-4881-89ef-1ee66cfe08a0</t>
  </si>
  <si>
    <t>2018-04-27T19:09:55</t>
  </si>
  <si>
    <t>8492c255-a387-4faa-8c7a-600a73597f84</t>
  </si>
  <si>
    <t>eade84aa-abe8-445e-861a-7337d31c46c0</t>
  </si>
  <si>
    <t>2018-04-27T19:09:56</t>
  </si>
  <si>
    <t>حيدان</t>
  </si>
  <si>
    <t>c976957f-d19a-4620-a36a-06dd4575e537</t>
  </si>
  <si>
    <t>2018-04-27T19:09:57</t>
  </si>
  <si>
    <t>644e4da4-4c03-47f6-8f71-dae06c49efe3</t>
  </si>
  <si>
    <t>سوق حيدان</t>
  </si>
  <si>
    <t>967ad01e-2b9c-4a6b-b3e5-6d2d703a1b32</t>
  </si>
  <si>
    <t>2018-04-27T19:09:58</t>
  </si>
  <si>
    <t>سوق ساقين</t>
  </si>
  <si>
    <t>6d88d935-a7b4-4c3d-9e71-839601f71588</t>
  </si>
  <si>
    <t>2018-04-27T19:09:59</t>
  </si>
  <si>
    <t>سوق  ساقين</t>
  </si>
  <si>
    <t>8525ccf7-949e-4107-9237-18aace57f0fe</t>
  </si>
  <si>
    <t>2018-04-27T19:10:00</t>
  </si>
  <si>
    <t>e0fe248e-0e1a-485f-8f23-e478da168cdb</t>
  </si>
  <si>
    <t>2018-04-27T19:10:01</t>
  </si>
  <si>
    <t>السوق المركزي</t>
  </si>
  <si>
    <t>4ce771a6-3374-4aca-985c-c7f5bd9cf1af</t>
  </si>
  <si>
    <t>2018-04-27T19:10:02</t>
  </si>
  <si>
    <t>1a052d5e-a35c-49eb-add0-a35ed0e3073b</t>
  </si>
  <si>
    <t>f708ba5d-cff8-44fb-ad3e-34600a7a77a1</t>
  </si>
  <si>
    <t>2018-04-27T19:10:03</t>
  </si>
  <si>
    <t>سوق الجامعة</t>
  </si>
  <si>
    <t>f1897740-8807-4bff-aac8-f821ef1b1a7b</t>
  </si>
  <si>
    <t>2018-04-27T19:52:06</t>
  </si>
  <si>
    <t>c69ad0cc-b544-4a64-ab4b-0183e8d9c256</t>
  </si>
  <si>
    <t>2018-04-27T19:52:07</t>
  </si>
  <si>
    <t>8115ab51-edbc-4f1e-979e-c4eed6f0654c</t>
  </si>
  <si>
    <t>2018-04-27T19:52:08</t>
  </si>
  <si>
    <t>سوق المحرق</t>
  </si>
  <si>
    <t>Price_inflation Liquidity_shortage Shortage_of_demand Insecurity_and_instability Government_regulations</t>
  </si>
  <si>
    <t>1d96406f-1d0a-4950-a94c-d43cb1147cd2</t>
  </si>
  <si>
    <t>2018-04-27T20:13:56</t>
  </si>
  <si>
    <t>0af199ad-bc14-45fe-a7b6-234a573bf32a</t>
  </si>
  <si>
    <t>2018-04-27T20:22:02</t>
  </si>
  <si>
    <t>Price_inflation Shortage_of_demand Government_regulations</t>
  </si>
  <si>
    <t>6d7ea026-4844-444e-aa81-5b82892147ff</t>
  </si>
  <si>
    <t>2018-04-27T20:27:24</t>
  </si>
  <si>
    <t>سوق عبس</t>
  </si>
  <si>
    <t>bbd69eaa-4c0c-4058-a81d-73bc566bef4e</t>
  </si>
  <si>
    <t>2018-04-27T20:34:52</t>
  </si>
  <si>
    <t>Price_inflation Liquidity_shortage Government_regulations Transportation_issues</t>
  </si>
  <si>
    <t>9e297fcf-7c05-4714-93dc-023d3c707e88</t>
  </si>
  <si>
    <t>2018-04-27T20:42:25</t>
  </si>
  <si>
    <t>fcb7a4b5-6f57-49da-8dca-156055e094b1</t>
  </si>
  <si>
    <t>2018-04-27T20:46:22</t>
  </si>
  <si>
    <t>سوق نهم</t>
  </si>
  <si>
    <t>d611e542-f07a-473a-9861-4883d9210215</t>
  </si>
  <si>
    <t>2018-04-28T14:52:38</t>
  </si>
  <si>
    <t>2018-04-28</t>
  </si>
  <si>
    <t>c5de0535-4993-4a23-b215-dd31837c2bb8</t>
  </si>
  <si>
    <t>2018-04-28T14:52:39</t>
  </si>
  <si>
    <t>07dbc1fa-7c9c-44a3-b0c0-6dacf883fdd3</t>
  </si>
  <si>
    <t>2018-04-28T14:52:40</t>
  </si>
  <si>
    <t>سوق شعارة</t>
  </si>
  <si>
    <t>fc90f279-93dc-4e40-84f8-536eeeeade10</t>
  </si>
  <si>
    <t>2018-04-28T14:52:41</t>
  </si>
  <si>
    <t>58b667cb-05f0-4a03-955a-bc73b299f10f</t>
  </si>
  <si>
    <t>2018-04-28T14:52:42</t>
  </si>
  <si>
    <t>b53dcf31-bb25-4a67-a404-be19071e35e7</t>
  </si>
  <si>
    <t>2018-04-28T14:52:43</t>
  </si>
  <si>
    <t>سوق منبه</t>
  </si>
  <si>
    <t>f0d101f8-b723-414e-912f-88e0663caa4f</t>
  </si>
  <si>
    <t>2018-04-28T15:05:08</t>
  </si>
  <si>
    <t>0246b1a0-7c75-4c4f-b94a-13e21fc34c88</t>
  </si>
  <si>
    <t>2018-04-28T15:35:31</t>
  </si>
  <si>
    <t>50ac997f-747c-454b-adbd-c4f8f78da70f</t>
  </si>
  <si>
    <t>2018-04-28T15:35:32</t>
  </si>
  <si>
    <t>9281510f-d379-4172-ad48-769adaa2f87e</t>
  </si>
  <si>
    <t>2018-04-28T15:35:33</t>
  </si>
  <si>
    <t>Liquidity_shortage Insecurity_and_instability Supply_shortage</t>
  </si>
  <si>
    <t>ec4e9e4f-033a-4e84-81f6-28309db5df00</t>
  </si>
  <si>
    <t>2018-04-28T15:35:34</t>
  </si>
  <si>
    <t>Liquidity_shortage Insecurity_and_instability Supply_shortage Transportation_issues</t>
  </si>
  <si>
    <t>04bdaf4e-d9ce-489a-bc06-b80aa3ab251c</t>
  </si>
  <si>
    <t>2018-04-28T15:35:35</t>
  </si>
  <si>
    <t>e955c166-7125-471c-8179-8d2f237180e3</t>
  </si>
  <si>
    <t>2018-04-28T16:16:17</t>
  </si>
  <si>
    <t>Liquidity_shortage Insecurity_and_instability Transportation_issues</t>
  </si>
  <si>
    <t>034811f2-dbf4-45e4-90d6-c89cfb5d5d06</t>
  </si>
  <si>
    <t>2018-04-28T16:16:18</t>
  </si>
  <si>
    <t>537062e3-fa08-423a-a702-24c16dc9e188</t>
  </si>
  <si>
    <t>2018-04-28T16:16:19</t>
  </si>
  <si>
    <t>278cc05f-9e7b-4e63-8bfc-0f7aba16043d</t>
  </si>
  <si>
    <t>2018-04-28T16:16:20</t>
  </si>
  <si>
    <t>f7502f49-2eac-4194-9878-fee45cdc1c10</t>
  </si>
  <si>
    <t>2018-04-28T16:16:21</t>
  </si>
  <si>
    <t>سوق يدر</t>
  </si>
  <si>
    <t>Liquidity_shortage Supply_shortage Transportation_issues</t>
  </si>
  <si>
    <t>1404b973-53db-4c97-8cb5-4f745c3f263e</t>
  </si>
  <si>
    <t>2018-04-28T16:16:22</t>
  </si>
  <si>
    <t>ALmadsam</t>
  </si>
  <si>
    <t>Shortage_of_demand Supply_shortage</t>
  </si>
  <si>
    <t>most people go to Aldhalee to buy their errands and Qaid Saleh Fuel station</t>
  </si>
  <si>
    <t>be4cea77-c9c9-493c-a714-a630b2f75079</t>
  </si>
  <si>
    <t>2018-04-28T16:21:45</t>
  </si>
  <si>
    <t>Al-Madsen</t>
  </si>
  <si>
    <t>Supply_shortage Transportation_issues Other_see_next_question</t>
  </si>
  <si>
    <t>lack of fuel is one of the main reasons for the shortage . and there are very small shops in this area</t>
  </si>
  <si>
    <t>82889877-64c7-43cd-be40-076df91b24e8</t>
  </si>
  <si>
    <t>2018-04-28T16:21:46</t>
  </si>
  <si>
    <t>Alhussein city</t>
  </si>
  <si>
    <t>1- trading movement is very weak here and most people shop in Aldhalee city</t>
  </si>
  <si>
    <t>3fef3a69-b41b-4716-8622-9a30d3d7fd9e</t>
  </si>
  <si>
    <t>2018-04-28T16:21:47</t>
  </si>
  <si>
    <t>City</t>
  </si>
  <si>
    <t>Price_inflation Insecurity_and_instability Supply_shortage Transportation_issues</t>
  </si>
  <si>
    <t>trading in the market get affected by also days in some days  people buy things in other days they prefer not to</t>
  </si>
  <si>
    <t>45e29f61-dfd8-4884-b10d-29cba8bfbe53</t>
  </si>
  <si>
    <t>2018-04-28T16:21:48</t>
  </si>
  <si>
    <t>7f6f3163-8d09-4978-a93b-74a6138b9857</t>
  </si>
  <si>
    <t>2018-04-28T17:00:52</t>
  </si>
  <si>
    <t>a85a29b6-8196-43d9-8b13-ab127ac9f321</t>
  </si>
  <si>
    <t>2018-04-28T17:00:53</t>
  </si>
  <si>
    <t>1fdaa048-11b4-4282-8858-248d810404a5</t>
  </si>
  <si>
    <t>2018-04-28T17:00:54</t>
  </si>
  <si>
    <t>قفل شمر</t>
  </si>
  <si>
    <t>Price_inflation Liquidity_shortage Supply_shortage</t>
  </si>
  <si>
    <t>94ba992e-fe31-45b7-adf0-d9e01d9c5ac4</t>
  </si>
  <si>
    <t>2018-04-28T17:00:55</t>
  </si>
  <si>
    <t>سوق قفل شمر</t>
  </si>
  <si>
    <t>Price_inflation Liquidity_shortage Supply_shortage Transportation_issues</t>
  </si>
  <si>
    <t>a8d5d5c7-cf40-483e-8ec3-f5c7c591342d</t>
  </si>
  <si>
    <t>2018-04-28T17:00:56</t>
  </si>
  <si>
    <t>Price_inflation Supply_shortage Transportation_issues</t>
  </si>
  <si>
    <t>2d81427d-cd4b-4fa3-8562-7fb8b4a0898b</t>
  </si>
  <si>
    <t>2018-04-28T17:00:57</t>
  </si>
  <si>
    <t>Qataba city</t>
  </si>
  <si>
    <t>the market in Qatabah is very large and it has everything in it and it works all week days</t>
  </si>
  <si>
    <t>1263d092-6296-4e2c-ba56-6997de394112</t>
  </si>
  <si>
    <t>2018-04-28T17:13:04</t>
  </si>
  <si>
    <t>Qatabah City</t>
  </si>
  <si>
    <t>Price_inflation Insecurity_and_instability Supply_shortage Transportation_issues Other_see_next_question</t>
  </si>
  <si>
    <t>Price_inflation Insecurity_and_instability Supply_shortage Other_see_next_question</t>
  </si>
  <si>
    <t>Fuel shortages happens due to the lack of supply from the source the oil company</t>
  </si>
  <si>
    <t>1531fe17-2fda-4b10-ae98-68b138b9cd9a</t>
  </si>
  <si>
    <t>2018-04-28T17:13:05</t>
  </si>
  <si>
    <t>صنعاء القديمة</t>
  </si>
  <si>
    <t>23fadb71-2a56-479b-b756-94ef11a30fa1</t>
  </si>
  <si>
    <t>2018-04-28T17:16:15</t>
  </si>
  <si>
    <t>336445bf-ef30-47aa-a3d8-a73542f4cf3e</t>
  </si>
  <si>
    <t>2018-04-28T17:16:16</t>
  </si>
  <si>
    <t>c344e52a-ecaa-4e1c-bdf0-1705d3227e9c</t>
  </si>
  <si>
    <t>2018-04-28T17:16:17</t>
  </si>
  <si>
    <t>Sahdah</t>
  </si>
  <si>
    <t>shops are small here and not all products can be found here so they shop in Qataba city</t>
  </si>
  <si>
    <t>7e0d2f98-5749-42ac-9517-176ff060ee18</t>
  </si>
  <si>
    <t>2018-04-28T17:48:25</t>
  </si>
  <si>
    <t>Shortage_of_demand Supply_shortage Transportation_issues</t>
  </si>
  <si>
    <t>976de051-ec68-4c61-b96e-b9c0820261a5</t>
  </si>
  <si>
    <t>2018-04-28T17:48:29</t>
  </si>
  <si>
    <t>Qatabah city</t>
  </si>
  <si>
    <t>Fuel  shortages and exchange rates affect   everything</t>
  </si>
  <si>
    <t>f2f3e573-4ff5-4893-8091-2501b3976d79</t>
  </si>
  <si>
    <t>2018-04-28T18:36:26</t>
  </si>
  <si>
    <t>بيت الفقيه</t>
  </si>
  <si>
    <t>0f2774aa-2b7d-47dd-b7d3-29670a408426</t>
  </si>
  <si>
    <t>2018-04-28T18:47:04</t>
  </si>
  <si>
    <t>سوق بيت الفقيه</t>
  </si>
  <si>
    <t>bd75291b-0d6a-4640-ab72-0e026432de4b</t>
  </si>
  <si>
    <t>2018-04-28T19:01:36</t>
  </si>
  <si>
    <t>e5807eed-7368-4281-99ef-88bed481e89a</t>
  </si>
  <si>
    <t>2018-04-28T19:13:18</t>
  </si>
  <si>
    <t>market_name_EN</t>
  </si>
  <si>
    <t>Old City</t>
  </si>
  <si>
    <t>المشجب</t>
  </si>
  <si>
    <t>Price_inflation Shortage_of_demand Transportation_issues</t>
  </si>
  <si>
    <t>Price_inflation Shortage_of_demand Insecurity_and_instability Transportation_issues</t>
  </si>
  <si>
    <t>0447ecbb-c0e0-4798-aeb1-84dd994c203d</t>
  </si>
  <si>
    <t>2018-04-29T07:34:36</t>
  </si>
  <si>
    <t>باب القاع</t>
  </si>
  <si>
    <t>df3b1fdd-0856-49bd-b06a-2b8409e110c8</t>
  </si>
  <si>
    <t>2018-04-29T07:37:03</t>
  </si>
  <si>
    <t>المنصورة</t>
  </si>
  <si>
    <t>Price_inflation Liquidity_shortage Shortage_of_demand Insecurity_and_instability Supply_shortage Transportation_issues</t>
  </si>
  <si>
    <t>Price_inflation Liquidity_shortage Shortage_of_demand Insecurity_and_instability Transportation_issues</t>
  </si>
  <si>
    <t>58b9e326-e7eb-46fe-9709-d4336d7dd3df</t>
  </si>
  <si>
    <t>2018-04-29T07:40:35</t>
  </si>
  <si>
    <t>سوق الربوع</t>
  </si>
  <si>
    <t>9fe8f9b3-8478-4a18-b505-e10bd3930c66</t>
  </si>
  <si>
    <t>2018-04-29T07:42:23</t>
  </si>
  <si>
    <t>مركز موزع</t>
  </si>
  <si>
    <t>d9d4a6e5-3010-4a97-8708-9f392d0eda5e</t>
  </si>
  <si>
    <t>2018-04-29T07:44:20</t>
  </si>
  <si>
    <t>2018-04-29</t>
  </si>
  <si>
    <t>ذبحان</t>
  </si>
  <si>
    <t>1acba197-748a-4c62-b4f1-4f834fb307f4</t>
  </si>
  <si>
    <t>2018-04-29T07:57:08</t>
  </si>
  <si>
    <t>ef2a0181-dea3-459d-adf6-fbc55e5c4e21</t>
  </si>
  <si>
    <t>2018-04-29T08:02:42</t>
  </si>
  <si>
    <t>مزابر</t>
  </si>
  <si>
    <t>0cddae9a-6869-41c9-b780-43dbab4410db</t>
  </si>
  <si>
    <t>2018-04-29T08:17:17</t>
  </si>
  <si>
    <t>الاشعوب</t>
  </si>
  <si>
    <t>1e956933-ca7b-4602-aaaf-35b8ceb64773</t>
  </si>
  <si>
    <t>2018-04-29T08:17:18</t>
  </si>
  <si>
    <t>حديبو</t>
  </si>
  <si>
    <t>572defe9-1fd2-43b2-942b-496182fb2a59</t>
  </si>
  <si>
    <t>2018-04-29T08:34:04</t>
  </si>
  <si>
    <t>13c691fc-dd1f-4c5e-9d9e-8d03a5466d7d</t>
  </si>
  <si>
    <t>2018-04-29T08:43:38</t>
  </si>
  <si>
    <t>حي العدل</t>
  </si>
  <si>
    <t>8803a225-e78f-4ecd-a5df-675798212429</t>
  </si>
  <si>
    <t>2018-04-29T08:48:42</t>
  </si>
  <si>
    <t>سوق الخبت</t>
  </si>
  <si>
    <t>dec9d238-3404-4525-afc2-ab5bab7c5d08</t>
  </si>
  <si>
    <t>2018-04-29T08:50:26</t>
  </si>
  <si>
    <t>الخبت</t>
  </si>
  <si>
    <t>af55445b-a9a4-4c72-b3e7-ffe7ded84d39</t>
  </si>
  <si>
    <t>2018-04-29T08:50:27</t>
  </si>
  <si>
    <t>6ade91a2-20e6-43a9-89e2-f72288a1da54</t>
  </si>
  <si>
    <t>2018-04-29T08:50:28</t>
  </si>
  <si>
    <t>حي الاذاعة</t>
  </si>
  <si>
    <t>4f0af3bd-c709-4947-a490-ad9a411a48cb</t>
  </si>
  <si>
    <t>2018-04-29T09:02:37</t>
  </si>
  <si>
    <t>الروضة</t>
  </si>
  <si>
    <t>0c08617c-78ee-4545-8a70-8bee637ff405</t>
  </si>
  <si>
    <t>2018-04-29T09:34:59</t>
  </si>
  <si>
    <t>الموشكي</t>
  </si>
  <si>
    <t>b9aa0d97-4747-4a16-8620-e27a19ca1e4d</t>
  </si>
  <si>
    <t>2018-04-29T11:33:27</t>
  </si>
  <si>
    <t>المغتربين</t>
  </si>
  <si>
    <t>cf4aa9f1-fccb-4f45-a962-4d5024c79534</t>
  </si>
  <si>
    <t>2018-04-29T11:33:29</t>
  </si>
  <si>
    <t>الخزجة</t>
  </si>
  <si>
    <t>b70e0feb-67ec-4999-b844-aa5e90f5c403</t>
  </si>
  <si>
    <t>2018-04-29T11:33:31</t>
  </si>
  <si>
    <t>جياح</t>
  </si>
  <si>
    <t>السوق بنيتة التحتية ضعيفة وعشوائية المباني أضافة الي وجود السوق في موقع منخفض يؤدي الي تجمع المياة الراكدة فيه . قرب السوق من مقلب القمامة الخاص بالمديرية .وعدم وجود محطة معالجة المياة.</t>
  </si>
  <si>
    <t>3cb01f69-cb14-4812-8fac-314cc4a8b39d</t>
  </si>
  <si>
    <t>2018-04-29T13:24:33</t>
  </si>
  <si>
    <t>الربوع</t>
  </si>
  <si>
    <t>السوق شعبي وفي وادي تجاة الامطار والسيول</t>
  </si>
  <si>
    <t>0f4b6702-cbec-459d-af41-20a69519a264</t>
  </si>
  <si>
    <t>2018-04-29T13:25:06</t>
  </si>
  <si>
    <t>سعدان</t>
  </si>
  <si>
    <t>تدني لتواجد السلع . المشتقات النفظيه موجودة بشكل بسيط. الاسواق لديها قلة في التواجد لعدن توفر المياة.</t>
  </si>
  <si>
    <t>db95e9c9-c926-41d3-9285-ac75bfaf48a9</t>
  </si>
  <si>
    <t>2018-04-29T13:25:45</t>
  </si>
  <si>
    <t>الامان</t>
  </si>
  <si>
    <t>عدم اقبال المواطنين علي شراء احتياجتهم بسبب الوضع المعيشي في هذة الاوضاع . صعوبه في شراء بعض المستلزمات بسبب رفع الاسعار وعدم وجود الاشغال. عدم توفر بعض المواد المستهلكة بسبب ارتفاع الاسعار وتوريدها من الخارج . بعض القرى من المديرية تواجة صعوبة في النزول الي السوق لشراء احتياجتهم بسبب صعوبه الطرق وبعد المسافة وعدم وجود الفلوس الكافية للتسوف.</t>
  </si>
  <si>
    <t>5c3a3396-73fc-44ef-bdd5-ef444d11b7e0</t>
  </si>
  <si>
    <t>2018-04-29T13:50:28</t>
  </si>
  <si>
    <t>Alqaeda</t>
  </si>
  <si>
    <t>00c11447-aef6-4cc7-a585-59ae7704c2f9</t>
  </si>
  <si>
    <t>2018-04-29T18:40:15</t>
  </si>
  <si>
    <t>Habil Shams</t>
  </si>
  <si>
    <t>ec0a5da6-d636-4997-b33f-3a2eef12252a</t>
  </si>
  <si>
    <t>2018-04-29T18:40:17</t>
  </si>
  <si>
    <t>Almilah Market</t>
  </si>
  <si>
    <t>928ed757-5c98-41b6-a26a-ab99e0d82e44</t>
  </si>
  <si>
    <t>2018-04-29T18:40:24</t>
  </si>
  <si>
    <t>Saber</t>
  </si>
  <si>
    <t>ddddca43-ccc9-4d38-9c96-d8d64ca00daf</t>
  </si>
  <si>
    <t>2018-04-29T18:40:27</t>
  </si>
  <si>
    <t>AlAnad</t>
  </si>
  <si>
    <t>b54a4279-4baf-453b-b7cb-af6b30cc887d</t>
  </si>
  <si>
    <t>2018-04-29T18:40:29</t>
  </si>
  <si>
    <t>Al-Aneed</t>
  </si>
  <si>
    <t>e57c0b40-c3d5-494e-86f5-7d2a95baa3a0</t>
  </si>
  <si>
    <t>2018-04-29T18:40:32</t>
  </si>
  <si>
    <t>Saada Market</t>
  </si>
  <si>
    <t>662c4f2d-2916-44c9-addb-91be9764961b</t>
  </si>
  <si>
    <t>2018-04-29T18:40:35</t>
  </si>
  <si>
    <t>Alain</t>
  </si>
  <si>
    <t>Insecurity_and_instability Government_regulations Transportation_issues</t>
  </si>
  <si>
    <t>ef5bada5-5078-4756-8f88-a557c56154a4</t>
  </si>
  <si>
    <t>2018-04-29T18:40:46</t>
  </si>
  <si>
    <t>Alnishma</t>
  </si>
  <si>
    <t>Government_regulations Transportation_issues</t>
  </si>
  <si>
    <t>74020d9c-7f8b-4674-8fce-4374f059b3c4</t>
  </si>
  <si>
    <t>2018-04-29T18:41:27</t>
  </si>
  <si>
    <t>AlZaidia District</t>
  </si>
  <si>
    <t>8cc0b44f-ce74-4037-90dc-8f48e1e45148</t>
  </si>
  <si>
    <t>2018-04-29T18:42:33</t>
  </si>
  <si>
    <t>Alqulaisi Market</t>
  </si>
  <si>
    <t>f4d98f73-22ae-4e47-a4f0-d0a19d053a70</t>
  </si>
  <si>
    <t>2018-04-29T18:42:41</t>
  </si>
  <si>
    <t>row_id</t>
  </si>
  <si>
    <t>YE0001</t>
  </si>
  <si>
    <t>YE0002</t>
  </si>
  <si>
    <t>YE0003</t>
  </si>
  <si>
    <t>YE0004</t>
  </si>
  <si>
    <t>YE0005</t>
  </si>
  <si>
    <t>YE0006</t>
  </si>
  <si>
    <t>YE0007</t>
  </si>
  <si>
    <t>YE0008</t>
  </si>
  <si>
    <t>YE0009</t>
  </si>
  <si>
    <t>YE0010</t>
  </si>
  <si>
    <t>YE0011</t>
  </si>
  <si>
    <t>YE0012</t>
  </si>
  <si>
    <t>YE0013</t>
  </si>
  <si>
    <t>YE0014</t>
  </si>
  <si>
    <t>YE0015</t>
  </si>
  <si>
    <t>YE0016</t>
  </si>
  <si>
    <t>YE0017</t>
  </si>
  <si>
    <t>YE0018</t>
  </si>
  <si>
    <t>YE0019</t>
  </si>
  <si>
    <t>YE0020</t>
  </si>
  <si>
    <t>YE0021</t>
  </si>
  <si>
    <t>YE0022</t>
  </si>
  <si>
    <t>YE0023</t>
  </si>
  <si>
    <t>YE0024</t>
  </si>
  <si>
    <t>YE0025</t>
  </si>
  <si>
    <t>YE0026</t>
  </si>
  <si>
    <t>YE0027</t>
  </si>
  <si>
    <t>YE0028</t>
  </si>
  <si>
    <t>YE0029</t>
  </si>
  <si>
    <t>YE0030</t>
  </si>
  <si>
    <t>YE0031</t>
  </si>
  <si>
    <t>YE0032</t>
  </si>
  <si>
    <t>YE0033</t>
  </si>
  <si>
    <t>YE0034</t>
  </si>
  <si>
    <t>YE0035</t>
  </si>
  <si>
    <t>YE0036</t>
  </si>
  <si>
    <t>YE0037</t>
  </si>
  <si>
    <t>YE0038</t>
  </si>
  <si>
    <t>YE0039</t>
  </si>
  <si>
    <t>YE0040</t>
  </si>
  <si>
    <t>YE0041</t>
  </si>
  <si>
    <t>YE0042</t>
  </si>
  <si>
    <t>YE0043</t>
  </si>
  <si>
    <t>YE0044</t>
  </si>
  <si>
    <t>YE0045</t>
  </si>
  <si>
    <t>YE0046</t>
  </si>
  <si>
    <t>YE0047</t>
  </si>
  <si>
    <t>YE0048</t>
  </si>
  <si>
    <t>YE0049</t>
  </si>
  <si>
    <t>YE0050</t>
  </si>
  <si>
    <t>YE0051</t>
  </si>
  <si>
    <t>YE0052</t>
  </si>
  <si>
    <t>YE0053</t>
  </si>
  <si>
    <t>YE0054</t>
  </si>
  <si>
    <t>YE0055</t>
  </si>
  <si>
    <t>YE0056</t>
  </si>
  <si>
    <t>YE0057</t>
  </si>
  <si>
    <t>YE0058</t>
  </si>
  <si>
    <t>YE0059</t>
  </si>
  <si>
    <t>YE0060</t>
  </si>
  <si>
    <t>YE0061</t>
  </si>
  <si>
    <t>YE0062</t>
  </si>
  <si>
    <t>YE0063</t>
  </si>
  <si>
    <t>YE0064</t>
  </si>
  <si>
    <t>YE0065</t>
  </si>
  <si>
    <t>YE0066</t>
  </si>
  <si>
    <t>YE0067</t>
  </si>
  <si>
    <t>YE0068</t>
  </si>
  <si>
    <t>YE0069</t>
  </si>
  <si>
    <t>YE0070</t>
  </si>
  <si>
    <t>YE0071</t>
  </si>
  <si>
    <t>YE0072</t>
  </si>
  <si>
    <t>YE0073</t>
  </si>
  <si>
    <t>YE0074</t>
  </si>
  <si>
    <t>YE0075</t>
  </si>
  <si>
    <t>YE0076</t>
  </si>
  <si>
    <t>YE0077</t>
  </si>
  <si>
    <t>YE0078</t>
  </si>
  <si>
    <t>YE0079</t>
  </si>
  <si>
    <t>YE0080</t>
  </si>
  <si>
    <t>YE0081</t>
  </si>
  <si>
    <t>YE0082</t>
  </si>
  <si>
    <t>YE0083</t>
  </si>
  <si>
    <t>YE0084</t>
  </si>
  <si>
    <t>YE0085</t>
  </si>
  <si>
    <t>YE0086</t>
  </si>
  <si>
    <t>YE0087</t>
  </si>
  <si>
    <t>YE0088</t>
  </si>
  <si>
    <t>YE0089</t>
  </si>
  <si>
    <t>YE0090</t>
  </si>
  <si>
    <t>YE0091</t>
  </si>
  <si>
    <t>YE0092</t>
  </si>
  <si>
    <t>YE0093</t>
  </si>
  <si>
    <t>YE0094</t>
  </si>
  <si>
    <t>YE0095</t>
  </si>
  <si>
    <t>YE0096</t>
  </si>
  <si>
    <t>YE0097</t>
  </si>
  <si>
    <t>YE0098</t>
  </si>
  <si>
    <t>YE0099</t>
  </si>
  <si>
    <t>YE0100</t>
  </si>
  <si>
    <t>YE0101</t>
  </si>
  <si>
    <t>YE0102</t>
  </si>
  <si>
    <t>YE0103</t>
  </si>
  <si>
    <t>YE0104</t>
  </si>
  <si>
    <t>YE0105</t>
  </si>
  <si>
    <t>YE0106</t>
  </si>
  <si>
    <t>YE0107</t>
  </si>
  <si>
    <t>YE0108</t>
  </si>
  <si>
    <t>YE0109</t>
  </si>
  <si>
    <t>YE0110</t>
  </si>
  <si>
    <t>YE0111</t>
  </si>
  <si>
    <t>YE0112</t>
  </si>
  <si>
    <t>YE0113</t>
  </si>
  <si>
    <t>YE0114</t>
  </si>
  <si>
    <t>YE0115</t>
  </si>
  <si>
    <t>YE0116</t>
  </si>
  <si>
    <t>YE0117</t>
  </si>
  <si>
    <t>YE0118</t>
  </si>
  <si>
    <t>YE0119</t>
  </si>
  <si>
    <t>YE0120</t>
  </si>
  <si>
    <t>YE0121</t>
  </si>
  <si>
    <t>YE0122</t>
  </si>
  <si>
    <t>YE0123</t>
  </si>
  <si>
    <t>YE0124</t>
  </si>
  <si>
    <t>YE0125</t>
  </si>
  <si>
    <t>YE0126</t>
  </si>
  <si>
    <t>YE0127</t>
  </si>
  <si>
    <t>YE0128</t>
  </si>
  <si>
    <t>YE0129</t>
  </si>
  <si>
    <t>YE0130</t>
  </si>
  <si>
    <t>YE0131</t>
  </si>
  <si>
    <t>YE0132</t>
  </si>
  <si>
    <t>YE0133</t>
  </si>
  <si>
    <t>YE0134</t>
  </si>
  <si>
    <t>YE0135</t>
  </si>
  <si>
    <t>YE0136</t>
  </si>
  <si>
    <t>YE0137</t>
  </si>
  <si>
    <t>YE0138</t>
  </si>
  <si>
    <t>YE0139</t>
  </si>
  <si>
    <t>YE0140</t>
  </si>
  <si>
    <t>YE0141</t>
  </si>
  <si>
    <t>YE0142</t>
  </si>
  <si>
    <t>YE0143</t>
  </si>
  <si>
    <t>YE0144</t>
  </si>
  <si>
    <t>YE0145</t>
  </si>
  <si>
    <t>YE0146</t>
  </si>
  <si>
    <t>YE0147</t>
  </si>
  <si>
    <t>YE0148</t>
  </si>
  <si>
    <t>YE0149</t>
  </si>
  <si>
    <t>YE0150</t>
  </si>
  <si>
    <t>YE0151</t>
  </si>
  <si>
    <t>YE0152</t>
  </si>
  <si>
    <t>YE0153</t>
  </si>
  <si>
    <t>YE0154</t>
  </si>
  <si>
    <t>YE0155</t>
  </si>
  <si>
    <t>YE0156</t>
  </si>
  <si>
    <t>YE0157</t>
  </si>
  <si>
    <t>YE0158</t>
  </si>
  <si>
    <t>YE0159</t>
  </si>
  <si>
    <t>YE0160</t>
  </si>
  <si>
    <t>YE0161</t>
  </si>
  <si>
    <t>YE0162</t>
  </si>
  <si>
    <t>YE0163</t>
  </si>
  <si>
    <t>YE0164</t>
  </si>
  <si>
    <t>YE0165</t>
  </si>
  <si>
    <t>YE0166</t>
  </si>
  <si>
    <t>YE0167</t>
  </si>
  <si>
    <t>YE0168</t>
  </si>
  <si>
    <t>YE0169</t>
  </si>
  <si>
    <t>YE0170</t>
  </si>
  <si>
    <t>YE0171</t>
  </si>
  <si>
    <t>YE0172</t>
  </si>
  <si>
    <t>YE0173</t>
  </si>
  <si>
    <t>YE0174</t>
  </si>
  <si>
    <t>YE0175</t>
  </si>
  <si>
    <t>YE0176</t>
  </si>
  <si>
    <t>YE0177</t>
  </si>
  <si>
    <t>YE0178</t>
  </si>
  <si>
    <t>YE0179</t>
  </si>
  <si>
    <t>YE0180</t>
  </si>
  <si>
    <t>YE0181</t>
  </si>
  <si>
    <t>YE0182</t>
  </si>
  <si>
    <t>YE0183</t>
  </si>
  <si>
    <t>YE0184</t>
  </si>
  <si>
    <t>YE0185</t>
  </si>
  <si>
    <t>YE0186</t>
  </si>
  <si>
    <t>YE0187</t>
  </si>
  <si>
    <t>YE0188</t>
  </si>
  <si>
    <t>YE0189</t>
  </si>
  <si>
    <t>YE0190</t>
  </si>
  <si>
    <t>YE0191</t>
  </si>
  <si>
    <t>YE0192</t>
  </si>
  <si>
    <t>YE0193</t>
  </si>
  <si>
    <t>YE0194</t>
  </si>
  <si>
    <t>YE0195</t>
  </si>
  <si>
    <t>YE0196</t>
  </si>
  <si>
    <t>YE0197</t>
  </si>
  <si>
    <t>YE0198</t>
  </si>
  <si>
    <t>YE0199</t>
  </si>
  <si>
    <t>YE0200</t>
  </si>
  <si>
    <t>YE0201</t>
  </si>
  <si>
    <t>YE0202</t>
  </si>
  <si>
    <t>YE0203</t>
  </si>
  <si>
    <t>YE0204</t>
  </si>
  <si>
    <t>YE0205</t>
  </si>
  <si>
    <t>YE0206</t>
  </si>
  <si>
    <t>YE0207</t>
  </si>
  <si>
    <t>YE0208</t>
  </si>
  <si>
    <t>YE0209</t>
  </si>
  <si>
    <t>YE0210</t>
  </si>
  <si>
    <t>YE0211</t>
  </si>
  <si>
    <t>YE0212</t>
  </si>
  <si>
    <t>YE0213</t>
  </si>
  <si>
    <t>YE0214</t>
  </si>
  <si>
    <t>YE0215</t>
  </si>
  <si>
    <t>YE0216</t>
  </si>
  <si>
    <t>YE0217</t>
  </si>
  <si>
    <t>YE0218</t>
  </si>
  <si>
    <t>YE0219</t>
  </si>
  <si>
    <t>YE0220</t>
  </si>
  <si>
    <t>YE0221</t>
  </si>
  <si>
    <t>YE0222</t>
  </si>
  <si>
    <t>YE0223</t>
  </si>
  <si>
    <t>YE0224</t>
  </si>
  <si>
    <t>YE0225</t>
  </si>
  <si>
    <t>YE0226</t>
  </si>
  <si>
    <t>governorate_name_en</t>
  </si>
  <si>
    <t>Ibb</t>
  </si>
  <si>
    <t>Amanat Al Asimah</t>
  </si>
  <si>
    <t>Taizz</t>
  </si>
  <si>
    <t>Hajjah</t>
  </si>
  <si>
    <t>Al Hudaydah</t>
  </si>
  <si>
    <t>Sa'ada</t>
  </si>
  <si>
    <t>Sana'a</t>
  </si>
  <si>
    <t>Aden</t>
  </si>
  <si>
    <t>Lahj</t>
  </si>
  <si>
    <t>Al Mahwit</t>
  </si>
  <si>
    <t>Al Dhale'e</t>
  </si>
  <si>
    <t>Socotra</t>
  </si>
  <si>
    <t>district_name_en</t>
  </si>
  <si>
    <t>price_petrol_normalized</t>
  </si>
  <si>
    <t>petrol_restock_days_average</t>
  </si>
  <si>
    <t>price_diesel_normalized</t>
  </si>
  <si>
    <t>diesel_restock_days_average</t>
  </si>
  <si>
    <t>price_bottled_water_normalized</t>
  </si>
  <si>
    <t>bottled_restock_days_average</t>
  </si>
  <si>
    <t>price_treated_water_normalized</t>
  </si>
  <si>
    <t>treated_restock_days_average</t>
  </si>
  <si>
    <t>price_soap_normalized</t>
  </si>
  <si>
    <t>soap_restock_days_average</t>
  </si>
  <si>
    <t>price_laundry_powder_normalized</t>
  </si>
  <si>
    <t>laundry_restock_days_average</t>
  </si>
  <si>
    <t>price_sanitary_napkins_normalized</t>
  </si>
  <si>
    <t>napkins_restock_days_average</t>
  </si>
  <si>
    <t>Ar Radmah</t>
  </si>
  <si>
    <t>Badan</t>
  </si>
  <si>
    <t>Dhi As Sufal</t>
  </si>
  <si>
    <t>Shuaub</t>
  </si>
  <si>
    <t>Azzal</t>
  </si>
  <si>
    <t>Assafiyah</t>
  </si>
  <si>
    <t>As Sabain</t>
  </si>
  <si>
    <t>Al Wahdah</t>
  </si>
  <si>
    <t>At Tahrir</t>
  </si>
  <si>
    <t>Maain</t>
  </si>
  <si>
    <t>Aththaorah</t>
  </si>
  <si>
    <t>Bani Al Harith</t>
  </si>
  <si>
    <t>Sharab Ar Rawnah</t>
  </si>
  <si>
    <t>Jabal Habashy</t>
  </si>
  <si>
    <t>Ash Shamayatayn</t>
  </si>
  <si>
    <t>Al Waziiyah</t>
  </si>
  <si>
    <t>Al Mudhaffar</t>
  </si>
  <si>
    <t>Salh</t>
  </si>
  <si>
    <t>Al Maafer</t>
  </si>
  <si>
    <t>Al Mawasit</t>
  </si>
  <si>
    <t>Abs</t>
  </si>
  <si>
    <t>Khayran Al Muharraq</t>
  </si>
  <si>
    <t>Aslem</t>
  </si>
  <si>
    <t>Qafl Shamer</t>
  </si>
  <si>
    <t>Aflah Al Yaman</t>
  </si>
  <si>
    <t>Ash Shahil</t>
  </si>
  <si>
    <t>Kuaydinah</t>
  </si>
  <si>
    <t>Bani Qais</t>
  </si>
  <si>
    <t>Najrah</t>
  </si>
  <si>
    <t>Hajjah City</t>
  </si>
  <si>
    <t>Az Zaydiyah</t>
  </si>
  <si>
    <t>Bajil</t>
  </si>
  <si>
    <t>Bayt Al Faqiah</t>
  </si>
  <si>
    <t>Al Hawak</t>
  </si>
  <si>
    <t>Al Hali</t>
  </si>
  <si>
    <t>Monabbih</t>
  </si>
  <si>
    <t>Ghamr</t>
  </si>
  <si>
    <t>Razih</t>
  </si>
  <si>
    <t>Haydan</t>
  </si>
  <si>
    <t>Saqayn</t>
  </si>
  <si>
    <t>Sahar</t>
  </si>
  <si>
    <t>Saadah</t>
  </si>
  <si>
    <t>Arhab</t>
  </si>
  <si>
    <t>Nihm</t>
  </si>
  <si>
    <t>Safan</t>
  </si>
  <si>
    <t>Khwlan</t>
  </si>
  <si>
    <t>Attyal</t>
  </si>
  <si>
    <t>Jihanah</t>
  </si>
  <si>
    <t>Al Buraiqeh</t>
  </si>
  <si>
    <t>Khur Maksar</t>
  </si>
  <si>
    <t>Tuban</t>
  </si>
  <si>
    <t>Al Khabt</t>
  </si>
  <si>
    <t>Bani Sad</t>
  </si>
  <si>
    <t>Al Mahwait</t>
  </si>
  <si>
    <t>Jabal Iyal Yazid</t>
  </si>
  <si>
    <t>Qaatabah</t>
  </si>
  <si>
    <t>Al Hussein</t>
  </si>
  <si>
    <t>Hidaybu</t>
  </si>
  <si>
    <t>YE3201</t>
  </si>
  <si>
    <t>YE1103</t>
  </si>
  <si>
    <t>YE1113</t>
  </si>
  <si>
    <t>YE1116</t>
  </si>
  <si>
    <t>YE1301</t>
  </si>
  <si>
    <t>YE1302</t>
  </si>
  <si>
    <t>YE1303</t>
  </si>
  <si>
    <t>YE1304</t>
  </si>
  <si>
    <t>YE1305</t>
  </si>
  <si>
    <t>YE1306</t>
  </si>
  <si>
    <t>YE1307</t>
  </si>
  <si>
    <t>YE1308</t>
  </si>
  <si>
    <t>YE1309</t>
  </si>
  <si>
    <t>YE1310</t>
  </si>
  <si>
    <t>YE1503</t>
  </si>
  <si>
    <t>YE1508</t>
  </si>
  <si>
    <t>YE1514</t>
  </si>
  <si>
    <t>YE1515</t>
  </si>
  <si>
    <t>YE1517</t>
  </si>
  <si>
    <t>YE1519</t>
  </si>
  <si>
    <t>YE1521</t>
  </si>
  <si>
    <t>YE1522</t>
  </si>
  <si>
    <t>YE1704</t>
  </si>
  <si>
    <t>YE1711</t>
  </si>
  <si>
    <t>YE1712</t>
  </si>
  <si>
    <t>YE1713</t>
  </si>
  <si>
    <t>YE1714</t>
  </si>
  <si>
    <t>YE1721</t>
  </si>
  <si>
    <t>YE1722</t>
  </si>
  <si>
    <t>YE1724</t>
  </si>
  <si>
    <t>YE1726</t>
  </si>
  <si>
    <t>YE1728</t>
  </si>
  <si>
    <t>YE1729</t>
  </si>
  <si>
    <t>YE1807</t>
  </si>
  <si>
    <t>YE1810</t>
  </si>
  <si>
    <t>YE1817</t>
  </si>
  <si>
    <t>YE1821</t>
  </si>
  <si>
    <t>YE1823</t>
  </si>
  <si>
    <t>YE2203</t>
  </si>
  <si>
    <t>YE2204</t>
  </si>
  <si>
    <t>YE2205</t>
  </si>
  <si>
    <t>YE2208</t>
  </si>
  <si>
    <t>YE2209</t>
  </si>
  <si>
    <t>YE2211</t>
  </si>
  <si>
    <t>YE2215</t>
  </si>
  <si>
    <t>YE2302</t>
  </si>
  <si>
    <t>YE2303</t>
  </si>
  <si>
    <t>YE2311</t>
  </si>
  <si>
    <t>YE2312</t>
  </si>
  <si>
    <t>YE2313</t>
  </si>
  <si>
    <t>YE2316</t>
  </si>
  <si>
    <t>YE2404</t>
  </si>
  <si>
    <t>YE2408</t>
  </si>
  <si>
    <t>YE2508</t>
  </si>
  <si>
    <t>YE2515</t>
  </si>
  <si>
    <t>YE2704</t>
  </si>
  <si>
    <t>YE2707</t>
  </si>
  <si>
    <t>YE2709</t>
  </si>
  <si>
    <t>YE2912</t>
  </si>
  <si>
    <t>YE2915</t>
  </si>
  <si>
    <t>YE3003</t>
  </si>
  <si>
    <t>YE3005</t>
  </si>
  <si>
    <t>YE11</t>
  </si>
  <si>
    <t>YE13</t>
  </si>
  <si>
    <t>YE15</t>
  </si>
  <si>
    <t>YE17</t>
  </si>
  <si>
    <t>YE18</t>
  </si>
  <si>
    <t>YE32</t>
  </si>
  <si>
    <t>YE22</t>
  </si>
  <si>
    <t>YE23</t>
  </si>
  <si>
    <t>YE24</t>
  </si>
  <si>
    <t>YE25</t>
  </si>
  <si>
    <t>YE27</t>
  </si>
  <si>
    <t>YE29</t>
  </si>
  <si>
    <t>YE30</t>
  </si>
  <si>
    <t>2018-04-17</t>
  </si>
  <si>
    <t>Al Mahamda Uzlah Ataba</t>
  </si>
  <si>
    <t>15</t>
  </si>
  <si>
    <t>100</t>
  </si>
  <si>
    <t>The goods are supplied from Taiz because it's nearby the Uzla center</t>
  </si>
  <si>
    <t>1f57ffdc-d178-4514-b858-b20727e2d0ae</t>
  </si>
  <si>
    <t>2018-04-30T08:58:42</t>
  </si>
  <si>
    <t>Najd Hawas Dhoran</t>
  </si>
  <si>
    <t>The goods are supplied from Taiz because it's nearby Uzla center,</t>
  </si>
  <si>
    <t>8bdd74ff-7152-4d4e-b7e9-b2a0a067764e</t>
  </si>
  <si>
    <t>2018-04-30T09:06:56</t>
  </si>
  <si>
    <t>27</t>
  </si>
  <si>
    <t>Al Khat Al Am</t>
  </si>
  <si>
    <t>18</t>
  </si>
  <si>
    <t>2</t>
  </si>
  <si>
    <t>5</t>
  </si>
  <si>
    <t>200</t>
  </si>
  <si>
    <t>13</t>
  </si>
  <si>
    <t>3757459a-a7d4-40dd-985d-6727c37f18ab</t>
  </si>
  <si>
    <t>2018-04-30T09:20:10</t>
  </si>
  <si>
    <t>Al Souq Al Qadeem</t>
  </si>
  <si>
    <t>Price_inflation Other_see_next_question</t>
  </si>
  <si>
    <t>6b16d88c-37ef-4b9f-8264-1a63350983e5</t>
  </si>
  <si>
    <t>2018-04-30T10:08:39</t>
  </si>
  <si>
    <t>Al Khat Al Am west of city</t>
  </si>
  <si>
    <t>Due to war and internal conflict, prices have risen and the demand for toiletries has dcreased. also the Quantity for theh Bottled water, Sanitary Napkins and Laundry Powder is Carton</t>
  </si>
  <si>
    <t>21688e15-4b99-4693-a486-8d9627c924ed</t>
  </si>
  <si>
    <t>2018-04-30T10:29:37</t>
  </si>
  <si>
    <t>aL tHLOTH mARKET</t>
  </si>
  <si>
    <t>Liquidity_shortage Supply_shortage</t>
  </si>
  <si>
    <t>Unstable prices of oil derivatives</t>
  </si>
  <si>
    <t>4cd06fa4-9af9-49fa-92af-582fca2c34ab</t>
  </si>
  <si>
    <t>2018-04-30T10:39:18</t>
  </si>
  <si>
    <t>Al Ahad Market</t>
  </si>
  <si>
    <t>18ea275a-1ccd-4503-9318-2df313b49d82</t>
  </si>
  <si>
    <t>2018-04-30T10:44:06</t>
  </si>
  <si>
    <t>Al madinah market</t>
  </si>
  <si>
    <t>150</t>
  </si>
  <si>
    <t>The Quantity for Soap, Sanitary napkins and laundry powder is Carton</t>
  </si>
  <si>
    <t>a09ccaf3-dbc8-4cd2-8380-3dbfc834fbf6</t>
  </si>
  <si>
    <t>2018-04-30T11:50:16</t>
  </si>
  <si>
    <t>47ec9fb2-cf20-466c-8606-109930a16b1d</t>
  </si>
  <si>
    <t>2018-04-30T14:14:19</t>
  </si>
  <si>
    <t>130</t>
  </si>
  <si>
    <t>a3468c55-6402-4d72-ac54-df0f7740ab30</t>
  </si>
  <si>
    <t>2018-04-30T14:23:07</t>
  </si>
  <si>
    <t>50</t>
  </si>
  <si>
    <t>f376c2d0-a675-417c-b8ae-bed778cacd66</t>
  </si>
  <si>
    <t>2018-04-30T14:56:32</t>
  </si>
  <si>
    <t>03022120-af09-4e41-bbe3-8eaaaf050d70</t>
  </si>
  <si>
    <t>2018-04-30T15:01:59</t>
  </si>
  <si>
    <t>fda8241e-396b-4500-805a-d7093ad76c7c</t>
  </si>
  <si>
    <t>2018-04-30T15:05:04</t>
  </si>
  <si>
    <t>5047726a-0836-48e0-a02b-d1b97cf39cd3</t>
  </si>
  <si>
    <t>2018-04-30T15:12:52</t>
  </si>
  <si>
    <t>Dhamar</t>
  </si>
  <si>
    <t>YE20</t>
  </si>
  <si>
    <t>Al Husha</t>
  </si>
  <si>
    <t>At Tawilah</t>
  </si>
  <si>
    <t>Wusab As Safil</t>
  </si>
  <si>
    <t>Shibam Kawkaban</t>
  </si>
  <si>
    <t>Az Zuhrah</t>
  </si>
  <si>
    <t>Al Marawiah</t>
  </si>
  <si>
    <t>Al Dhihar</t>
  </si>
  <si>
    <t xml:space="preserve">  Al-Ma'ayeen</t>
  </si>
  <si>
    <t>District Level Market</t>
  </si>
  <si>
    <t>Yes</t>
  </si>
  <si>
    <t>Price Inflation</t>
  </si>
  <si>
    <t>Liquidity Shortage</t>
  </si>
  <si>
    <t>No</t>
  </si>
  <si>
    <t>No Constraints</t>
  </si>
  <si>
    <t>Supply Shortage</t>
  </si>
  <si>
    <t xml:space="preserve">The  petrol and diesel vendor reported  that there are sellers having trucks coming to provide his station. </t>
  </si>
  <si>
    <t xml:space="preserve">  Al-Sabal / Gawlat Al-Odain</t>
  </si>
  <si>
    <t xml:space="preserve">The  petrol and diesel vendor reported  that the supplier location is also from Hadrmout. </t>
  </si>
  <si>
    <t xml:space="preserve"> Althalatheen   street</t>
  </si>
  <si>
    <t>Water Desalination station treated water sells (treated water) 20 liters at 150 YER and the price of 5 liters by 40 YER.</t>
  </si>
  <si>
    <t>Al Mashannah</t>
  </si>
  <si>
    <t xml:space="preserve">Mafraq Maitam </t>
  </si>
  <si>
    <t>The vendor reported that he takes his products from the wholesaler because the companies sell by cash and their prices are high</t>
  </si>
  <si>
    <t>Muthalath Al-muwaslat</t>
  </si>
  <si>
    <t>Mafraq Jiblah</t>
  </si>
  <si>
    <t xml:space="preserve">Al-hai Alzerai </t>
  </si>
  <si>
    <t xml:space="preserve">The  petrol and diesel vendor reported  that there are also sellers having trucks coming to provide his station. </t>
  </si>
  <si>
    <t xml:space="preserve"> Al-Sayani </t>
  </si>
  <si>
    <t>The vendor reported that he takes his products from the wholesaler who located in Mafraq Maweyah district -Taizz Gov and also from AlKaidah district -Ibb Gov</t>
  </si>
  <si>
    <t>Al-Sharea Al-A'm -Al-Kaidah / Al-thalatheen</t>
  </si>
  <si>
    <t>Yarim</t>
  </si>
  <si>
    <t xml:space="preserve">Al-radhamah </t>
  </si>
  <si>
    <t>Al-khashabah</t>
  </si>
  <si>
    <t xml:space="preserve">The vendor reported that the crisis in Yemen affected the sale of products and retailers who deal by debt with their customers are selling more than those who deal in cash.
The people prefer to buy the treated water in a big bottled water,not in a jerry cans. </t>
  </si>
  <si>
    <t>Al-Da'eri</t>
  </si>
  <si>
    <t>Al Mina</t>
  </si>
  <si>
    <t>Al-Metrak</t>
  </si>
  <si>
    <t>Al-Mina Street</t>
  </si>
  <si>
    <t xml:space="preserve"> </t>
  </si>
  <si>
    <t>7 July Zone</t>
  </si>
  <si>
    <t>AlSalakhana</t>
  </si>
  <si>
    <t>Gholil Zone</t>
  </si>
  <si>
    <t>Al Shaharia</t>
  </si>
  <si>
    <t>Sa'adah</t>
  </si>
  <si>
    <t>As Surabi</t>
  </si>
  <si>
    <t>Governorate Capital Market</t>
  </si>
  <si>
    <t>Mafraq At talh</t>
  </si>
  <si>
    <t>vendor</t>
  </si>
  <si>
    <t>Al mutea'</t>
  </si>
  <si>
    <t>Al Talh</t>
  </si>
  <si>
    <t>Bart Al Anan</t>
  </si>
  <si>
    <t>Al-Anan Souk</t>
  </si>
  <si>
    <t>YE16</t>
  </si>
  <si>
    <t>YE1119</t>
  </si>
  <si>
    <t>YE1118</t>
  </si>
  <si>
    <t>YE1102</t>
  </si>
  <si>
    <t>YE1822</t>
  </si>
  <si>
    <t>YE1610</t>
  </si>
  <si>
    <t>Price Inflation Liquidity Shortage</t>
  </si>
  <si>
    <t>Price Inflation  Supply Shortage</t>
  </si>
  <si>
    <t>Transportation Issues Supply Shortage Liquidity Shortage</t>
  </si>
  <si>
    <t>Price Inflation Supply Shortage</t>
  </si>
  <si>
    <t>Liquidity Shortage Price Inflation</t>
  </si>
  <si>
    <t>Supply Shortage Price Inflation Liquidity Shortage</t>
  </si>
  <si>
    <t>Insecurity and Instability Liquidity Shortage Insecurity and Instability</t>
  </si>
  <si>
    <t>Price Inflation Insecurity and Instability Supply Shortage</t>
  </si>
  <si>
    <t>Liquidity Shortage Transportation Issues Price Inflation</t>
  </si>
  <si>
    <t>Supply Shortage Government Regulations Transportation Issues</t>
  </si>
  <si>
    <t>Insecurity and Instability Supply Shortage</t>
  </si>
  <si>
    <t>Price Inflation Transportation Issues Price Inflation</t>
  </si>
  <si>
    <t>Government Regulations Supply Shortage Transportation Issues</t>
  </si>
  <si>
    <t>YE3009</t>
  </si>
  <si>
    <t>YE2702</t>
  </si>
  <si>
    <t>YE2007</t>
  </si>
  <si>
    <t>YE2701</t>
  </si>
  <si>
    <t>YE1813</t>
  </si>
  <si>
    <t>YE1801</t>
  </si>
  <si>
    <t>Row Labels</t>
  </si>
  <si>
    <t>(blank)</t>
  </si>
  <si>
    <t>Grand Total</t>
  </si>
  <si>
    <t>Average of petrol_restock_days_average</t>
  </si>
  <si>
    <t>Average of napkins_restock_days_average</t>
  </si>
  <si>
    <t>Average of laundry_restock_days_average</t>
  </si>
  <si>
    <t>Average of soap_restock_days_average</t>
  </si>
  <si>
    <t>Average of treated_restock_days_average</t>
  </si>
  <si>
    <t>Average of diesel_restock_days_average</t>
  </si>
  <si>
    <t>Average of bottled_restock_days_average</t>
  </si>
  <si>
    <t>Liquidity Shortage Price Inflation Liquidity Shortage</t>
  </si>
  <si>
    <t>Shortage of Demand Insecurity and Instability Transportation Issues</t>
  </si>
  <si>
    <t>Price Inflation Transportation Issues Supply Shortage</t>
  </si>
  <si>
    <t>Transportation Issues Insecurity and Instability Transportation Issues</t>
  </si>
  <si>
    <t>Liquidity Shortage Liquidity Shortage Liquidity Shortage</t>
  </si>
  <si>
    <t>Transportation Issues Government Regulations Price Inflation</t>
  </si>
  <si>
    <t>Government Regulations Transportation Issues Transportation Issues</t>
  </si>
  <si>
    <t>Insecurity and Instability Government Regulations Liquidity Shortage</t>
  </si>
  <si>
    <t>Government Regulations Transportation Issues Supply Shortage</t>
  </si>
  <si>
    <t>Transportation Issues Price Inflation Transportation Issues</t>
  </si>
  <si>
    <t xml:space="preserve">Price Inflation Shortage of Demand </t>
  </si>
  <si>
    <t>Price Inflation Supply Shortage Liquidity Shortage</t>
  </si>
  <si>
    <t xml:space="preserve">Price Inflation Liquidity Shortage </t>
  </si>
  <si>
    <t xml:space="preserve">Price Inflation Transportation Issues </t>
  </si>
  <si>
    <t>Shortage of Demand Transportation Issues Shortage of Demand</t>
  </si>
  <si>
    <t>Liquidity Shortage Shortage of Demand Transportation Issues</t>
  </si>
  <si>
    <t>Supply Shortage Supply Shortage Shortage of Demand</t>
  </si>
  <si>
    <t xml:space="preserve">  </t>
  </si>
  <si>
    <t>Supply Shortage Liquidity Shortage Shortage of Demand</t>
  </si>
  <si>
    <t>Transportation Issues Shortage of Demand Shortage of Demand</t>
  </si>
  <si>
    <t xml:space="preserve">No Constraints  </t>
  </si>
  <si>
    <t xml:space="preserve">Shortage of Demand  </t>
  </si>
  <si>
    <t>Supply Shortage Transportation Issues Price Inflation</t>
  </si>
  <si>
    <t>Transportation Issues Liquidity Shortage Transportation Issues</t>
  </si>
  <si>
    <t>Government Regulations Liquidity Shortage Supply Shortage</t>
  </si>
  <si>
    <t>Shortage of Demand Price Inflation Government Regulations</t>
  </si>
  <si>
    <t>Supply Shortage Transportation Issues Supply Shortage</t>
  </si>
  <si>
    <t>Transportation Issues Transportation Issues Liquidity Shortage</t>
  </si>
  <si>
    <t>Price Inflation Insecurity and Instability Transportation Issues</t>
  </si>
  <si>
    <t>Transportation Issues Government Regulations Insecurity and Instability</t>
  </si>
  <si>
    <t>Liquidity Shortage Price Inflation Insecurity and Instability</t>
  </si>
  <si>
    <t xml:space="preserve">Price Inflation Supply Shortage </t>
  </si>
  <si>
    <t>Price Inflation Liquidity Shortage Government Regulations</t>
  </si>
  <si>
    <t xml:space="preserve">Price Inflation  </t>
  </si>
  <si>
    <t xml:space="preserve">Liquidity Shortage Shortage of Demand </t>
  </si>
  <si>
    <t xml:space="preserve">Do Not Know  </t>
  </si>
  <si>
    <t xml:space="preserve">Shortage of Demand Liquidity Shortage </t>
  </si>
  <si>
    <t>Price Inflation Liquidity Shortage Liquidity Shortage</t>
  </si>
  <si>
    <t>Shortage of Demand Insecurity and Instability Shortage of Demand</t>
  </si>
  <si>
    <t>Shortage of Demand Transportation Issues Government Regulations</t>
  </si>
  <si>
    <t>Transportation Issues Government Regulations Transportation Issues</t>
  </si>
  <si>
    <t>Government Regulations Price Inflation Supply Shortage</t>
  </si>
  <si>
    <t>Insecurity and Instability Supply Shortage Government Regulations</t>
  </si>
  <si>
    <t>Supply Shortage Transportation Issues Liquidity Shortage</t>
  </si>
  <si>
    <t>Shortage of Demand Shortage of Demand Price Inflation</t>
  </si>
  <si>
    <t>Transportation Issues Transportation Issues Transportation Issues</t>
  </si>
  <si>
    <t>Liquidity Shortage Liquidity Shortage Price Inflation</t>
  </si>
  <si>
    <t>Liquidity Shortage Transportation Issues Shortage of Demand</t>
  </si>
  <si>
    <t>Supply Shortage Government Regulations Insecurity and Instability</t>
  </si>
  <si>
    <t>Transportation Issues Price Inflation Insecurity and Instability</t>
  </si>
  <si>
    <t>Insecurity and Instability Transportation Issues Price Inflation</t>
  </si>
  <si>
    <t>Liquidity Shortage Liquidity Shortage Shortage of Demand</t>
  </si>
  <si>
    <t>Shortage of Demand Supply Shortage Transportation Issues</t>
  </si>
  <si>
    <t>Transportation Issues Government Regulations Shortage of Demand</t>
  </si>
  <si>
    <t>Shortage of Demand Shortage of Demand Supply Shortage</t>
  </si>
  <si>
    <t>Price Inflation Shortage of Demand Government Regulations</t>
  </si>
  <si>
    <t>Shortage of Demand Liquidity Shortage Price Inflation</t>
  </si>
  <si>
    <t>Liquidity Shortage Price Inflation Shortage of Demand</t>
  </si>
  <si>
    <t xml:space="preserve">Liquidity Shortage  </t>
  </si>
  <si>
    <t xml:space="preserve">Supply Shortage  </t>
  </si>
  <si>
    <t>Governorates</t>
  </si>
  <si>
    <t>Petrol_restock_days_average</t>
  </si>
  <si>
    <t>Napkins_restock_days_average</t>
  </si>
  <si>
    <t>Laundry_restock_days_average</t>
  </si>
  <si>
    <t>Soap_restock_days_average</t>
  </si>
  <si>
    <t>Treated_restock_days_average</t>
  </si>
  <si>
    <t>Diesel_restock_days_average</t>
  </si>
  <si>
    <t>Bottled_restock_days_average</t>
  </si>
  <si>
    <t>Price_challenge</t>
  </si>
  <si>
    <t>Al Jawf</t>
  </si>
  <si>
    <t>Al Maraweh</t>
  </si>
  <si>
    <t>Al-Marri for wholesale supplies</t>
  </si>
  <si>
    <t>Al Meshjab</t>
  </si>
  <si>
    <t>Spa Market</t>
  </si>
  <si>
    <t>Sabra</t>
  </si>
  <si>
    <t>Sa'dan</t>
  </si>
  <si>
    <t>Hyper Saver Supermarket Asr Branch</t>
  </si>
  <si>
    <t>Al Galaa Supermarket</t>
  </si>
  <si>
    <t>Salba Supermarket</t>
  </si>
  <si>
    <t>City Sky Supermarket</t>
  </si>
  <si>
    <t>Saqeen Market</t>
  </si>
  <si>
    <t>Al Joma'a Market</t>
  </si>
  <si>
    <t>Al Hait Market</t>
  </si>
  <si>
    <t>Al Khabt market</t>
  </si>
  <si>
    <t>Al Rbou' market</t>
  </si>
  <si>
    <t>Al Muharraq market</t>
  </si>
  <si>
    <t>Badr market</t>
  </si>
  <si>
    <t>N/A</t>
  </si>
  <si>
    <t>Amazon Station for treated water</t>
  </si>
  <si>
    <t>Thabhan</t>
  </si>
  <si>
    <t>Bani saham market</t>
  </si>
  <si>
    <t>Bayt Al Faqiah market</t>
  </si>
  <si>
    <t>Haidan market</t>
  </si>
  <si>
    <t>Sha'ara market</t>
  </si>
  <si>
    <t>Abs market</t>
  </si>
  <si>
    <t>Qafl Shamer market</t>
  </si>
  <si>
    <t>Monabbih market</t>
  </si>
  <si>
    <t>Nihm market</t>
  </si>
  <si>
    <t>Al-Zureiki wholesale shop</t>
  </si>
  <si>
    <t>Abu Khaled For treated water station</t>
  </si>
  <si>
    <t>Abu Dhabi station</t>
  </si>
  <si>
    <t>Aghadeer Station</t>
  </si>
  <si>
    <t>Aqualina station</t>
  </si>
  <si>
    <t>Al Ostoura station for treated water</t>
  </si>
  <si>
    <t>Al Jawhara station for treated water</t>
  </si>
  <si>
    <t>Al Salam Station</t>
  </si>
  <si>
    <t>Al Matry For Wholesale</t>
  </si>
  <si>
    <t>Al Moghtareben</t>
  </si>
  <si>
    <t>Al Mansoura</t>
  </si>
  <si>
    <t>Al Moshkie</t>
  </si>
  <si>
    <t>Bab Al Qa'a</t>
  </si>
  <si>
    <t>Abu Mali mini Market</t>
  </si>
  <si>
    <t>Hai Al Adl</t>
  </si>
  <si>
    <t>Haidan</t>
  </si>
  <si>
    <t>Sha'ara</t>
  </si>
  <si>
    <t>Sana'a Al Qadeemah</t>
  </si>
  <si>
    <t>Uzla Bani Shaddad Wadi Mallaha market</t>
  </si>
  <si>
    <t>Al Banafsaj for treated water</t>
  </si>
  <si>
    <t>Al Redhwan station</t>
  </si>
  <si>
    <t>Al Sharq station</t>
  </si>
  <si>
    <t>Al-Qashibi station</t>
  </si>
  <si>
    <t>Abu Ammar mini market</t>
  </si>
  <si>
    <t>Al Mokhtar Station</t>
  </si>
  <si>
    <t>AL Hamadi mini market</t>
  </si>
  <si>
    <t>Al - Mansour station for treated water</t>
  </si>
  <si>
    <t>Al Khair mini market</t>
  </si>
  <si>
    <t>Al Naseem station for treatd water</t>
  </si>
  <si>
    <t>Al Tabri mini market</t>
  </si>
  <si>
    <t>Al Nasr station</t>
  </si>
  <si>
    <t>Al Wadie station</t>
  </si>
  <si>
    <t>Al Wattn Station</t>
  </si>
  <si>
    <t>Barada station for treated water</t>
  </si>
  <si>
    <t>Berlin station</t>
  </si>
  <si>
    <t>Safer station</t>
  </si>
  <si>
    <t>Thafer station</t>
  </si>
  <si>
    <t>Attifa Station</t>
  </si>
  <si>
    <t>Ghilan station for treated water</t>
  </si>
  <si>
    <t>Mansoor Ali Al - Gaili Station</t>
  </si>
  <si>
    <t>Naqm station</t>
  </si>
  <si>
    <t>Hayel station</t>
  </si>
  <si>
    <t xml:space="preserve">Dubai fountain for treated water
</t>
  </si>
  <si>
    <t>AL BAKAR FOR WHOLESALE TRADING</t>
  </si>
  <si>
    <t>Jamal Al Saidi Wholesale Store</t>
  </si>
  <si>
    <t>Zaid Foodstuff Store</t>
  </si>
  <si>
    <t>Abuhmezah Wholesale Stores</t>
  </si>
  <si>
    <t>Al Raboui Stores</t>
  </si>
  <si>
    <t>Al Sharafi Trading Stores</t>
  </si>
  <si>
    <t>Zafairi Stores for Wholesale</t>
  </si>
  <si>
    <t>Al Omrani Stores for Supplies</t>
  </si>
  <si>
    <t>Al Mekhlafi Foodstuff shops</t>
  </si>
  <si>
    <t>AlHilmani stores for wholesale</t>
  </si>
  <si>
    <t>El Haddad Sons Stores</t>
  </si>
  <si>
    <t>Saeed Abdullah Stores</t>
  </si>
  <si>
    <t>Thafer Trading Stores</t>
  </si>
  <si>
    <t>Mohammed Mohsen Al - Matari Stores</t>
  </si>
  <si>
    <t>Al Qadimie Center</t>
  </si>
  <si>
    <t>Mozah Center</t>
  </si>
  <si>
    <t>Mazaber</t>
  </si>
  <si>
    <t>Al Ashoub</t>
  </si>
  <si>
    <t>Al Aman</t>
  </si>
  <si>
    <t>Na'aman</t>
  </si>
  <si>
    <t>Al Khazja</t>
  </si>
  <si>
    <t>Al Khamees</t>
  </si>
  <si>
    <t>Al Robou'</t>
  </si>
  <si>
    <t>Al Rawdah</t>
  </si>
  <si>
    <t>Al Souq Al Markazi</t>
  </si>
  <si>
    <t>Al Shami station</t>
  </si>
  <si>
    <t>Typical Station for Treated Water</t>
  </si>
  <si>
    <t>Al Sabahi Market</t>
  </si>
  <si>
    <t>Al Thaher</t>
  </si>
  <si>
    <t>Al Arqoub</t>
  </si>
  <si>
    <t>Al Amarie mini market</t>
  </si>
  <si>
    <t>Awlad A jamal mini market</t>
  </si>
  <si>
    <t>Shams mini market</t>
  </si>
  <si>
    <t>Oman Grocery</t>
  </si>
  <si>
    <t>Fath al rahman mini market</t>
  </si>
  <si>
    <t>wared al jazeerah mini market</t>
  </si>
  <si>
    <t>Bait Al Faqeeh</t>
  </si>
  <si>
    <t>Middle East Supplies</t>
  </si>
  <si>
    <t>Al Haj Supplies</t>
  </si>
  <si>
    <t>Hai Al Etha'a</t>
  </si>
  <si>
    <t>Al - Hardi Wholesale Stores</t>
  </si>
  <si>
    <t>El Zahraa Wholesale Supplies</t>
  </si>
  <si>
    <t>Al Sayah Supplies</t>
  </si>
  <si>
    <t>Abdul Aziz Al - Qubati Supplies</t>
  </si>
  <si>
    <t>Nayef Hassan Hamoud Supplies Store</t>
  </si>
  <si>
    <t>Jiah</t>
  </si>
  <si>
    <t>Hadibou</t>
  </si>
  <si>
    <t>district_pcode</t>
  </si>
  <si>
    <t>governorate</t>
  </si>
  <si>
    <t>gov_pcode</t>
  </si>
  <si>
    <t>NA</t>
  </si>
  <si>
    <t>index</t>
  </si>
  <si>
    <t>month</t>
  </si>
  <si>
    <t>April</t>
  </si>
  <si>
    <t>YE293</t>
  </si>
  <si>
    <t>YE294</t>
  </si>
  <si>
    <t>YE295</t>
  </si>
  <si>
    <t>YE296</t>
  </si>
  <si>
    <t>YE297</t>
  </si>
  <si>
    <t>YE298</t>
  </si>
  <si>
    <t>YE299</t>
  </si>
  <si>
    <t>YE300</t>
  </si>
  <si>
    <t>YE301</t>
  </si>
  <si>
    <t>YE302</t>
  </si>
  <si>
    <t>YE303</t>
  </si>
  <si>
    <t>YE304</t>
  </si>
  <si>
    <t>YE305</t>
  </si>
  <si>
    <t>YE306</t>
  </si>
  <si>
    <t>YE307</t>
  </si>
  <si>
    <t>YE308</t>
  </si>
  <si>
    <t>YE309</t>
  </si>
  <si>
    <t>YE310</t>
  </si>
  <si>
    <t>YE311</t>
  </si>
  <si>
    <t>YE312</t>
  </si>
  <si>
    <t>YE313</t>
  </si>
  <si>
    <t>YE314</t>
  </si>
  <si>
    <t>YE315</t>
  </si>
  <si>
    <t>YE316</t>
  </si>
  <si>
    <t>YE317</t>
  </si>
  <si>
    <t>YE318</t>
  </si>
  <si>
    <t>YE319</t>
  </si>
  <si>
    <t>YE320</t>
  </si>
  <si>
    <t>YE321</t>
  </si>
  <si>
    <t>YE322</t>
  </si>
  <si>
    <t>YE323</t>
  </si>
  <si>
    <t>YE324</t>
  </si>
  <si>
    <t>YE325</t>
  </si>
  <si>
    <t>YE326</t>
  </si>
  <si>
    <t>YE327</t>
  </si>
  <si>
    <t>YE328</t>
  </si>
  <si>
    <t>YE329</t>
  </si>
  <si>
    <t>YE330</t>
  </si>
  <si>
    <t>YE331</t>
  </si>
  <si>
    <t>YE332</t>
  </si>
  <si>
    <t>YE333</t>
  </si>
  <si>
    <t>YE334</t>
  </si>
  <si>
    <t>YE335</t>
  </si>
  <si>
    <t>YE336</t>
  </si>
  <si>
    <t>YE337</t>
  </si>
  <si>
    <t>YE338</t>
  </si>
  <si>
    <t>YE339</t>
  </si>
  <si>
    <t>YE340</t>
  </si>
  <si>
    <t>YE341</t>
  </si>
  <si>
    <t>YE342</t>
  </si>
  <si>
    <t>YE343</t>
  </si>
  <si>
    <t>YE344</t>
  </si>
  <si>
    <t>YE345</t>
  </si>
  <si>
    <t>YE346</t>
  </si>
  <si>
    <t>YE347</t>
  </si>
  <si>
    <t>YE348</t>
  </si>
  <si>
    <t>YE349</t>
  </si>
  <si>
    <t>YE350</t>
  </si>
  <si>
    <t>YE351</t>
  </si>
  <si>
    <t>YE352</t>
  </si>
  <si>
    <t>YE353</t>
  </si>
  <si>
    <t>YE354</t>
  </si>
  <si>
    <t>YE355</t>
  </si>
  <si>
    <t>YE356</t>
  </si>
  <si>
    <t>YE357</t>
  </si>
  <si>
    <t>YE358</t>
  </si>
  <si>
    <t>YE359</t>
  </si>
  <si>
    <t>YE360</t>
  </si>
  <si>
    <t>YE361</t>
  </si>
  <si>
    <t>YE362</t>
  </si>
  <si>
    <t>YE363</t>
  </si>
  <si>
    <t>YE364</t>
  </si>
  <si>
    <t>YE365</t>
  </si>
  <si>
    <t>district</t>
  </si>
  <si>
    <t>treated_water_prices</t>
  </si>
  <si>
    <t>water_trucking</t>
  </si>
  <si>
    <t>YE095</t>
  </si>
  <si>
    <t>YE096</t>
  </si>
  <si>
    <t>YE097</t>
  </si>
  <si>
    <t>YE098</t>
  </si>
  <si>
    <t>YE099</t>
  </si>
  <si>
    <t>YE100</t>
  </si>
  <si>
    <t>YE101</t>
  </si>
  <si>
    <t>YE102</t>
  </si>
  <si>
    <t>YE103</t>
  </si>
  <si>
    <t>YE104</t>
  </si>
  <si>
    <t>YE105</t>
  </si>
  <si>
    <t>YE106</t>
  </si>
  <si>
    <t>YE107</t>
  </si>
  <si>
    <t>YE108</t>
  </si>
  <si>
    <t>YE109</t>
  </si>
  <si>
    <t>diesel</t>
  </si>
  <si>
    <t>sanitary</t>
  </si>
  <si>
    <t>treated</t>
  </si>
  <si>
    <t>soap</t>
  </si>
  <si>
    <t>diesel_prices</t>
  </si>
  <si>
    <t>petrol_prices</t>
  </si>
  <si>
    <t>bottled_water_prices</t>
  </si>
  <si>
    <t>soap_prices</t>
  </si>
  <si>
    <t>sanitary_napkins_prices</t>
  </si>
  <si>
    <t>laundry_powder_prices</t>
  </si>
  <si>
    <t>cost_cubic_meter</t>
  </si>
  <si>
    <t>Attawahi</t>
  </si>
  <si>
    <t>YE2405</t>
  </si>
  <si>
    <t>Ash Shuayb</t>
  </si>
  <si>
    <t>YE3004</t>
  </si>
  <si>
    <t>Al_Jawf</t>
  </si>
  <si>
    <t>Al Milah</t>
  </si>
  <si>
    <t>Saada</t>
  </si>
  <si>
    <t>Hamdan</t>
  </si>
  <si>
    <t>YE2301</t>
  </si>
  <si>
    <t>General Tool Dataset</t>
  </si>
  <si>
    <t>Water Trucking Dataset</t>
  </si>
  <si>
    <t>location_name</t>
  </si>
  <si>
    <t>location_name_en</t>
  </si>
  <si>
    <t>capacity_truck</t>
  </si>
  <si>
    <t>type_owner</t>
  </si>
  <si>
    <t>type_water</t>
  </si>
  <si>
    <t>water_chlorinated</t>
  </si>
  <si>
    <t>location_source</t>
  </si>
  <si>
    <t>distance_price</t>
  </si>
  <si>
    <t>additional_cost_10</t>
  </si>
  <si>
    <t>additional_cost_20</t>
  </si>
  <si>
    <t>additional_cost_30</t>
  </si>
  <si>
    <t>constraints_multiple</t>
  </si>
  <si>
    <t>constraints_multiple/Price_inflation</t>
  </si>
  <si>
    <t>constraints_multiple/Liquidity_shortage</t>
  </si>
  <si>
    <t>constraints_multiple/Shortage_of_demand</t>
  </si>
  <si>
    <t>constraints_multiple/Insecurity_and_instability</t>
  </si>
  <si>
    <t>constraints_multiple/Supply_shortage</t>
  </si>
  <si>
    <t>constraints_multiple/Government_regulations</t>
  </si>
  <si>
    <t>constraints_multiple/Transportation_issues</t>
  </si>
  <si>
    <t>constraints_multiple/Other_see_next_question</t>
  </si>
  <si>
    <t>constraints_multiple/Do_not_know</t>
  </si>
  <si>
    <t>constraints_multiple/No_constraints</t>
  </si>
  <si>
    <t>constraints_multiple/Vendor_did_not_answer</t>
  </si>
  <si>
    <t>حارة             -شارع حمير</t>
  </si>
  <si>
    <t>Hara</t>
  </si>
  <si>
    <t>Pumping_Station_or_Borehole</t>
  </si>
  <si>
    <t>2018-04-24T18:29:35</t>
  </si>
  <si>
    <t>Al Mahamda</t>
  </si>
  <si>
    <t>Private</t>
  </si>
  <si>
    <t>water trucking prices may increase because of instability in the prices of oil derivatives, the location of teh water source is far (15-20 Km).</t>
  </si>
  <si>
    <t>2018-04-30T10:57:16</t>
  </si>
  <si>
    <t>Alsohda village</t>
  </si>
  <si>
    <t>Treatment_Station</t>
  </si>
  <si>
    <t>fuel prices affect the water prices</t>
  </si>
  <si>
    <t>2018-04-28T16:21:02</t>
  </si>
  <si>
    <t>city</t>
  </si>
  <si>
    <t>Shortage_of_demand</t>
  </si>
  <si>
    <t>lack of water</t>
  </si>
  <si>
    <t>2018-04-28T16:21:00</t>
  </si>
  <si>
    <t>2018-04-28T16:21:01</t>
  </si>
  <si>
    <t>Giab</t>
  </si>
  <si>
    <t>2018-04-28T16:20:59</t>
  </si>
  <si>
    <t>Najd Hawas</t>
  </si>
  <si>
    <t>Water was chlorinated for some private wells for only two months ,There is a major obstacle and is the roughness of the road to the area,Prices per liter of water with transportation for the mentioned area</t>
  </si>
  <si>
    <t>2018-04-30T11:00:40</t>
  </si>
  <si>
    <t>2018-04-28T16:21:27</t>
  </si>
  <si>
    <t>Other_see_next_question</t>
  </si>
  <si>
    <t>the large demand</t>
  </si>
  <si>
    <t>Alkhadhra Market</t>
  </si>
  <si>
    <t>2018-04-29T18:40:14</t>
  </si>
  <si>
    <t>2018-04-30T13:20:29</t>
  </si>
  <si>
    <t>2018-04-30T13:28:15</t>
  </si>
  <si>
    <t>Ablas Mawqa'e Al Ber</t>
  </si>
  <si>
    <t>2018-04-30T11:17:54</t>
  </si>
  <si>
    <t>2018-04-30T11:04:18</t>
  </si>
  <si>
    <t>water trucking high prices  due to high fuel prices,shortage of demand this month due to rain</t>
  </si>
  <si>
    <t>2018-04-30T11:08:27</t>
  </si>
  <si>
    <t>Al Madinah Market</t>
  </si>
  <si>
    <t>Rising fuel prices have led to a freeze in market movement</t>
  </si>
  <si>
    <t>2018-04-30T11:12:36</t>
  </si>
  <si>
    <t>Ber Bait Issa</t>
  </si>
  <si>
    <t>2018-04-30T11:16:09</t>
  </si>
  <si>
    <t>2018-04-29T08:58:12</t>
  </si>
  <si>
    <t>2018-04-29T08:58:11</t>
  </si>
  <si>
    <t>Water_Spring</t>
  </si>
  <si>
    <t>2018-04-24T19:14:03</t>
  </si>
  <si>
    <t>الخميس - عزلة بني علي</t>
  </si>
  <si>
    <t>AlKhamees Uzla bani ali</t>
  </si>
  <si>
    <t>2018-04-24T19:16:18</t>
  </si>
  <si>
    <t>2018-04-24T21:21:30</t>
  </si>
  <si>
    <t>2018-04-24T21:23:47</t>
  </si>
  <si>
    <t>2018-04-24T19:47:12</t>
  </si>
  <si>
    <t>Al Merwah</t>
  </si>
  <si>
    <t>حسب افادة صاحب الوايت بانه ياخذ اسعار متفاوته خصوصا في المناطق الوعرة ، السوق في منطقة حضرية لكن اغلب القرى المحيطة به وعرة</t>
  </si>
  <si>
    <t>2018-04-26T10:15:51</t>
  </si>
  <si>
    <t xml:space="preserve"> Al Joma'a Market</t>
  </si>
  <si>
    <t>2018-04-24T18:16:29</t>
  </si>
  <si>
    <t>2018-04-24T18:18:45</t>
  </si>
  <si>
    <t>2018-04-24T18:13:42</t>
  </si>
  <si>
    <t>2018-04-26T07:54:13</t>
  </si>
  <si>
    <t>Shortage of Demand Government Regulations Shortage of Demand</t>
  </si>
  <si>
    <t>Please Type</t>
  </si>
  <si>
    <t>vendor do not accept far places</t>
  </si>
  <si>
    <t>2018-04-25T18:22:25</t>
  </si>
  <si>
    <t>2018-04-29T13:10:09</t>
  </si>
  <si>
    <t>2018-04-29T08:58:13</t>
  </si>
  <si>
    <t>2018-04-29T08:58:14</t>
  </si>
  <si>
    <t>2018-04-26T09:44:40</t>
  </si>
  <si>
    <t>2018-04-26T09:47:01</t>
  </si>
  <si>
    <t>2018-04-26T09:49:39</t>
  </si>
  <si>
    <t>2018-04-24T19:15:37</t>
  </si>
  <si>
    <t>2018-04-24T19:18:30</t>
  </si>
  <si>
    <t>2018-04-26T09:38:51</t>
  </si>
  <si>
    <t>2018-04-24T19:10:51</t>
  </si>
  <si>
    <t>2018-04-26T10:24:20</t>
  </si>
  <si>
    <t>2018-04-26T10:26:01</t>
  </si>
  <si>
    <t>2018-04-26T10:28:00</t>
  </si>
  <si>
    <t>2018-04-26T10:09:49</t>
  </si>
  <si>
    <t>2018-04-26T10:11:46</t>
  </si>
  <si>
    <t>2018-04-26T10:15:04</t>
  </si>
  <si>
    <t>2018-04-26T10:32:22</t>
  </si>
  <si>
    <t>2018-04-26T10:35:30</t>
  </si>
  <si>
    <t>حسب الاستماع  لاصحاب ومالكين وايتات الماء وكتابة الاستبيان لايمكن ان يذهبوا لاماكن بعيدة لتوصيل الوايت او حتى خارج المربع المتواجد فية</t>
  </si>
  <si>
    <t>2018-04-26T10:02:26</t>
  </si>
  <si>
    <t>2018-04-26T10:04:49</t>
  </si>
  <si>
    <t>2018-04-26T10:07:29</t>
  </si>
  <si>
    <t>2018-04-26T10:38:37</t>
  </si>
  <si>
    <t>2018-04-26T09:40:22</t>
  </si>
  <si>
    <t>2018-04-26T09:42:36</t>
  </si>
  <si>
    <t>Transportation_issues Other_see_next_question</t>
  </si>
  <si>
    <t>The crowds in the site</t>
  </si>
  <si>
    <t>2018-04-29T18:40:06</t>
  </si>
  <si>
    <t>Jabal Ayal Yazid District</t>
  </si>
  <si>
    <t>2018-04-29T18:40:08</t>
  </si>
  <si>
    <t>2018-04-30T11:42:30</t>
  </si>
  <si>
    <t>AL Thloth</t>
  </si>
  <si>
    <t>Prices rise in a crazy way, according to high oil derivatives</t>
  </si>
  <si>
    <t>2018-04-30T11:39:51</t>
  </si>
  <si>
    <t>Alaman</t>
  </si>
  <si>
    <t>2018-04-29T18:40:09</t>
  </si>
  <si>
    <t>Khamis</t>
  </si>
  <si>
    <t>2018-04-29T18:40:13</t>
  </si>
  <si>
    <t>ابو حديد</t>
  </si>
  <si>
    <t>Abu Hadeed</t>
  </si>
  <si>
    <t>2018-04-26T20:23:22</t>
  </si>
  <si>
    <t>خيران المحرق</t>
  </si>
  <si>
    <t>Khairan L Mahraq</t>
  </si>
  <si>
    <t>2018-04-27T20:59:35</t>
  </si>
  <si>
    <t>2018-04-27T20:56:00</t>
  </si>
  <si>
    <t>عبس</t>
  </si>
  <si>
    <t>2018-04-27T20:52:25</t>
  </si>
  <si>
    <t>2018-04-28T21:01:56</t>
  </si>
  <si>
    <t>2018-04-28T21:01:57</t>
  </si>
  <si>
    <t>2018-04-27T09:33:33</t>
  </si>
  <si>
    <t>2018-04-27T09:38:19</t>
  </si>
  <si>
    <t>2018-04-27T09:42:33</t>
  </si>
  <si>
    <t>2018-04-27T09:40:22</t>
  </si>
  <si>
    <t>2018-04-27T09:36:06</t>
  </si>
  <si>
    <t xml:space="preserve"> Al-Sabal </t>
  </si>
  <si>
    <t>Price Inflation Shortage of Demand Transportation Issues</t>
  </si>
  <si>
    <t>The price of 1 cubic meter of water in this location that used for drinking is 7000 YER</t>
  </si>
  <si>
    <t>Price Inflation Shortage of Demand Liquidity Shortage</t>
  </si>
  <si>
    <t xml:space="preserve">Al-Kaidah </t>
  </si>
  <si>
    <t>Price Inflation Shortage of Demand</t>
  </si>
  <si>
    <t>Al-Ma'ayeen</t>
  </si>
  <si>
    <t>One of the factors influencing the high price of truck water is the bad and difficult road. Also the road if it is high.</t>
  </si>
  <si>
    <t>Al-Madinah Alqadeem</t>
  </si>
  <si>
    <t>Do Not Know</t>
  </si>
  <si>
    <t>Other (see next question)</t>
  </si>
  <si>
    <t>High diesel prices</t>
  </si>
  <si>
    <t>Al-radhamah street</t>
  </si>
  <si>
    <t>Liquidity Shortage Shortage of Demand</t>
  </si>
  <si>
    <t>AL-She'ab Mafraq Maytam</t>
  </si>
  <si>
    <t>Alsiteen street</t>
  </si>
  <si>
    <t>Price Inflation Liquidity Shortage Shortage of Demand</t>
  </si>
  <si>
    <t>The vendor reported that the water which is distributed dosen't need to be  chlorinated becase the water source is very hot groundwater and it is also used for drinking after it is left to cool.</t>
  </si>
  <si>
    <t>Althalatheen street</t>
  </si>
  <si>
    <t>High water cost from water source and High diesel prices</t>
  </si>
  <si>
    <t>Mo'ath street</t>
  </si>
  <si>
    <t>The vendor reported that the water of the Borehole is good for drinking</t>
  </si>
  <si>
    <t>Muthalath Almowaslat</t>
  </si>
  <si>
    <t>Price Inflation Liquidity Shortage Transportation Issues</t>
  </si>
  <si>
    <t>The vendor sells the price of 1 cubic meter of  drinking water by 6000 YER</t>
  </si>
  <si>
    <t>Almilah District</t>
  </si>
  <si>
    <t>Tuban District</t>
  </si>
  <si>
    <t>Al-Abu Naif</t>
  </si>
  <si>
    <t>Supply Shortage Transportation Issues Insecurity and Instability</t>
  </si>
  <si>
    <t>Al-Mafaraq</t>
  </si>
  <si>
    <t>Transportation Issues Shortage of Demand Price Inflation</t>
  </si>
  <si>
    <t>In the rural areas only some people who need water trucking because most of them depend on small projects provided by farmeres who have machines.</t>
  </si>
  <si>
    <t>Al-Surabi</t>
  </si>
  <si>
    <t>Price Inflation Price Inflation Shortage of Demand</t>
  </si>
  <si>
    <t>Al-Talh</t>
  </si>
  <si>
    <t>Saada City</t>
  </si>
  <si>
    <t>2018-04-29T18:40:28</t>
  </si>
  <si>
    <t>Sahar District</t>
  </si>
  <si>
    <t>الرقو</t>
  </si>
  <si>
    <t>A Raqo</t>
  </si>
  <si>
    <t>2018-04-28T20:39:36</t>
  </si>
  <si>
    <t>2018-04-28T21:01:55</t>
  </si>
  <si>
    <t>المدينة</t>
  </si>
  <si>
    <t>Al Madinah</t>
  </si>
  <si>
    <t>2018-04-28T20:26:35</t>
  </si>
  <si>
    <t>بدر</t>
  </si>
  <si>
    <t>Bader</t>
  </si>
  <si>
    <t>2018-04-28T20:34:34</t>
  </si>
  <si>
    <t>2018-04-28T20:36:00</t>
  </si>
  <si>
    <t>2018-04-28T20:37:20</t>
  </si>
  <si>
    <t>2018-04-28T19:44:18</t>
  </si>
  <si>
    <t>2018-04-28T20:10:11</t>
  </si>
  <si>
    <t>2018-04-28T20:12:02</t>
  </si>
  <si>
    <t>2018-04-28T19:22:51</t>
  </si>
  <si>
    <t>2018-04-28T19:26:59</t>
  </si>
  <si>
    <t>2018-04-28T19:30:39</t>
  </si>
  <si>
    <t>صعدة المدينه</t>
  </si>
  <si>
    <t>Sa'ada Al Madeenah</t>
  </si>
  <si>
    <t>2018-04-28T20:31:40</t>
  </si>
  <si>
    <t>مدينة صعدة</t>
  </si>
  <si>
    <t>Saadah City</t>
  </si>
  <si>
    <t>2018-04-28T19:32:53</t>
  </si>
  <si>
    <t>2018-04-28T19:35:03</t>
  </si>
  <si>
    <t>2018-04-28T19:36:53</t>
  </si>
  <si>
    <t>Big Mosque St</t>
  </si>
  <si>
    <t>No thanks</t>
  </si>
  <si>
    <t>2018-04-25T18:22:24</t>
  </si>
  <si>
    <t>2018-04-29T08:58:15</t>
  </si>
  <si>
    <t>Nihm Market</t>
  </si>
  <si>
    <t>2018-04-29T08:59:42</t>
  </si>
  <si>
    <t>2018-04-29T09:01:46</t>
  </si>
  <si>
    <t>2018-04-29T09:03:55</t>
  </si>
  <si>
    <t>ضروان</t>
  </si>
  <si>
    <t>Dharwan</t>
  </si>
  <si>
    <t>2018-04-29T08:58:16</t>
  </si>
  <si>
    <t>2018-04-29T08:58:17</t>
  </si>
  <si>
    <t>وادي بني سحام</t>
  </si>
  <si>
    <t>Wadi Bani Saham</t>
  </si>
  <si>
    <t>2018-04-25T19:21:05</t>
  </si>
  <si>
    <t>وادي ملاحا</t>
  </si>
  <si>
    <t>Wadi Malaha</t>
  </si>
  <si>
    <t>Price_inflation Liquidity_shortage Shortage_of_demand Transportation_issues Other_see_next_question</t>
  </si>
  <si>
    <t>وادي ملاحا مجموعة من القرى المتجاورة</t>
  </si>
  <si>
    <t>2018-04-25T19:18:52</t>
  </si>
  <si>
    <t>2018-04-29T13:38:36</t>
  </si>
  <si>
    <t>2018-04-29T13:09:17</t>
  </si>
  <si>
    <t>Altorba</t>
  </si>
  <si>
    <t>2018-04-29T18:40:33</t>
  </si>
  <si>
    <t>الاهمل</t>
  </si>
  <si>
    <t>Al Ahmal</t>
  </si>
  <si>
    <t>2018-04-29T13:10:37</t>
  </si>
  <si>
    <t>التحرير الاسفل</t>
  </si>
  <si>
    <t>AL Tahrir Al Asfal</t>
  </si>
  <si>
    <t>2018-04-29T13:09:19</t>
  </si>
  <si>
    <t>التحرير الاسقل</t>
  </si>
  <si>
    <t>2018-04-29T13:45:03</t>
  </si>
  <si>
    <t>2018-04-29T13:41:34</t>
  </si>
  <si>
    <t>Al Meshjeb</t>
  </si>
  <si>
    <t>2018-04-29T13:09:37</t>
  </si>
  <si>
    <t>جولة الكهرباء</t>
  </si>
  <si>
    <t>Jawlat Al Kahraba</t>
  </si>
  <si>
    <t>2018-04-29T13:48:15</t>
  </si>
  <si>
    <t>Al Rbou Market</t>
  </si>
  <si>
    <t>2018-04-29T13:10:23</t>
  </si>
  <si>
    <t>Additional delivery costs applied</t>
  </si>
  <si>
    <t>Chlorinated Water</t>
  </si>
  <si>
    <t>Median distance from water source (km)</t>
  </si>
  <si>
    <t>5 km</t>
  </si>
  <si>
    <t>Median capacity of truck (m3)</t>
  </si>
  <si>
    <t xml:space="preserve">5 m3 </t>
  </si>
  <si>
    <t>Proportion of type of source of water</t>
  </si>
  <si>
    <t>Proportion owner water source</t>
  </si>
  <si>
    <t>Median additional cost (YER)</t>
  </si>
  <si>
    <t>10 km</t>
  </si>
  <si>
    <t>20 km</t>
  </si>
  <si>
    <t>30 km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</si>
</sst>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1"/>
      <color theme="1"/>
      <name val="Calibri"/>
      <family val="2"/>
      <scheme val="minor"/>
    </font>
    <font>
      <sz val="11"/>
      <name val="Calibri"/>
      <family val="2"/>
      <scheme val="minor"/>
    </font>
    <font>
      <b/>
      <sz val="11"/>
      <color theme="1"/>
      <name val="Calibri"/>
      <family val="2"/>
      <scheme val="minor"/>
    </font>
    <font>
      <sz val="11"/>
      <color theme="1"/>
      <name val="Calibri"/>
      <family val="2"/>
      <scheme val="minor"/>
    </font>
    <font>
      <sz val="11"/>
      <color indexed="8"/>
      <name val="Calibri"/>
      <family val="2"/>
      <scheme val="minor"/>
    </font>
    <font>
      <b/>
      <sz val="14"/>
      <color theme="0"/>
      <name val="Calibri"/>
      <family val="2"/>
      <scheme val="minor"/>
    </font>
    <font>
      <b/>
      <sz val="12"/>
      <color theme="0"/>
      <name val="Calibri"/>
      <family val="2"/>
      <scheme val="minor"/>
    </font>
  </fonts>
  <fills count="13">
    <fill>
      <patternFill patternType="none"/>
    </fill>
    <fill>
      <patternFill patternType="gray125"/>
    </fill>
    <fill>
      <patternFill patternType="solid">
        <fgColor theme="5" tint="0.39997558519241921"/>
        <bgColor indexed="64"/>
      </patternFill>
    </fill>
    <fill>
      <patternFill patternType="solid">
        <fgColor theme="5" tint="0.79998168889431442"/>
        <bgColor indexed="64"/>
      </patternFill>
    </fill>
    <fill>
      <patternFill patternType="solid">
        <fgColor theme="1" tint="4.9989318521683403E-2"/>
        <bgColor theme="4" tint="0.79998168889431442"/>
      </patternFill>
    </fill>
    <fill>
      <patternFill patternType="solid">
        <fgColor theme="0" tint="-0.14999847407452621"/>
        <bgColor theme="0" tint="-0.14999847407452621"/>
      </patternFill>
    </fill>
    <fill>
      <patternFill patternType="solid">
        <fgColor theme="0" tint="-0.34998626667073579"/>
        <bgColor theme="0" tint="-0.34998626667073579"/>
      </patternFill>
    </fill>
    <fill>
      <patternFill patternType="solid">
        <fgColor theme="9"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3" tint="0.59999389629810485"/>
        <bgColor theme="4" tint="0.79998168889431442"/>
      </patternFill>
    </fill>
    <fill>
      <patternFill patternType="solid">
        <fgColor theme="6" tint="0.79998168889431442"/>
        <bgColor indexed="64"/>
      </patternFill>
    </fill>
  </fills>
  <borders count="9">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bottom style="thin">
        <color theme="4" tint="0.39997558519241921"/>
      </bottom>
      <diagonal/>
    </border>
    <border>
      <left/>
      <right style="thin">
        <color theme="0"/>
      </right>
      <top style="thin">
        <color theme="0"/>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0" fontId="4" fillId="0" borderId="0">
      <alignment wrapText="1"/>
    </xf>
  </cellStyleXfs>
  <cellXfs count="56">
    <xf numFmtId="0" fontId="0" fillId="0" borderId="0" xfId="0"/>
    <xf numFmtId="0" fontId="0" fillId="0" borderId="0" xfId="0" applyFill="1"/>
    <xf numFmtId="0" fontId="0" fillId="0" borderId="0" xfId="0" applyAlignment="1">
      <alignment horizontal="left"/>
    </xf>
    <xf numFmtId="0" fontId="0" fillId="0" borderId="0" xfId="0" applyNumberFormat="1" applyFill="1"/>
    <xf numFmtId="0" fontId="0" fillId="2" borderId="0" xfId="0" applyFill="1"/>
    <xf numFmtId="0" fontId="0" fillId="2" borderId="0" xfId="0" applyNumberFormat="1" applyFill="1"/>
    <xf numFmtId="0" fontId="2" fillId="2" borderId="0" xfId="0" applyFont="1" applyFill="1"/>
    <xf numFmtId="0" fontId="0" fillId="3" borderId="0" xfId="0" applyNumberFormat="1" applyFill="1"/>
    <xf numFmtId="0" fontId="0" fillId="3" borderId="0" xfId="0" applyFill="1"/>
    <xf numFmtId="1" fontId="0" fillId="0" borderId="0" xfId="0" applyNumberFormat="1" applyFill="1"/>
    <xf numFmtId="1" fontId="0" fillId="0" borderId="0" xfId="0" applyNumberFormat="1"/>
    <xf numFmtId="1" fontId="0" fillId="2" borderId="0" xfId="0" applyNumberFormat="1" applyFill="1"/>
    <xf numFmtId="0" fontId="3" fillId="0" borderId="1" xfId="1" applyNumberFormat="1" applyFont="1" applyFill="1" applyBorder="1" applyAlignment="1"/>
    <xf numFmtId="0" fontId="0" fillId="0" borderId="2" xfId="0" applyFill="1" applyBorder="1"/>
    <xf numFmtId="0" fontId="2" fillId="3" borderId="0" xfId="0" applyFont="1" applyFill="1"/>
    <xf numFmtId="0" fontId="3" fillId="0" borderId="0" xfId="1" applyNumberFormat="1" applyFont="1" applyFill="1" applyBorder="1" applyAlignment="1"/>
    <xf numFmtId="0" fontId="1" fillId="0" borderId="0" xfId="0" applyNumberFormat="1" applyFont="1" applyFill="1"/>
    <xf numFmtId="0" fontId="0" fillId="0" borderId="0" xfId="0" applyFill="1" applyBorder="1"/>
    <xf numFmtId="0" fontId="0" fillId="0" borderId="0" xfId="0" pivotButton="1"/>
    <xf numFmtId="0" fontId="1" fillId="0" borderId="0" xfId="0" applyFont="1" applyFill="1"/>
    <xf numFmtId="0" fontId="1" fillId="2" borderId="0" xfId="0" applyFont="1" applyFill="1"/>
    <xf numFmtId="164" fontId="0" fillId="0" borderId="0" xfId="0" applyNumberFormat="1"/>
    <xf numFmtId="49" fontId="0" fillId="0" borderId="0" xfId="0" applyNumberFormat="1" applyFill="1"/>
    <xf numFmtId="0" fontId="2" fillId="0" borderId="0" xfId="0" applyNumberFormat="1" applyFont="1" applyFill="1"/>
    <xf numFmtId="0" fontId="5" fillId="4" borderId="3" xfId="0" applyFont="1" applyFill="1" applyBorder="1"/>
    <xf numFmtId="0" fontId="0" fillId="0" borderId="1" xfId="0" applyFill="1" applyBorder="1"/>
    <xf numFmtId="0" fontId="0" fillId="0" borderId="1" xfId="1" applyNumberFormat="1" applyFont="1" applyFill="1" applyBorder="1" applyAlignment="1"/>
    <xf numFmtId="0" fontId="1" fillId="0" borderId="1" xfId="0" applyFont="1" applyFill="1" applyBorder="1"/>
    <xf numFmtId="0" fontId="0" fillId="0" borderId="0" xfId="1" applyNumberFormat="1" applyFont="1" applyFill="1" applyBorder="1" applyAlignment="1"/>
    <xf numFmtId="1" fontId="1" fillId="2" borderId="0" xfId="0" applyNumberFormat="1" applyFont="1" applyFill="1"/>
    <xf numFmtId="0" fontId="2" fillId="2" borderId="0" xfId="0" applyNumberFormat="1" applyFont="1" applyFill="1"/>
    <xf numFmtId="0" fontId="0" fillId="5" borderId="4" xfId="0" applyFont="1" applyFill="1" applyBorder="1"/>
    <xf numFmtId="0" fontId="0" fillId="6" borderId="5" xfId="0" applyFont="1" applyFill="1" applyBorder="1"/>
    <xf numFmtId="0" fontId="0" fillId="6" borderId="6" xfId="0" applyFont="1" applyFill="1" applyBorder="1"/>
    <xf numFmtId="0" fontId="0" fillId="5" borderId="7" xfId="0" applyFont="1" applyFill="1" applyBorder="1"/>
    <xf numFmtId="0" fontId="0" fillId="0" borderId="0" xfId="0" applyNumberFormat="1" applyFill="1" applyBorder="1"/>
    <xf numFmtId="0" fontId="0" fillId="7" borderId="0" xfId="0" applyFill="1" applyAlignment="1">
      <alignment horizontal="center"/>
    </xf>
    <xf numFmtId="0" fontId="0" fillId="8" borderId="0" xfId="0" applyFill="1" applyAlignment="1">
      <alignment horizontal="center"/>
    </xf>
    <xf numFmtId="0" fontId="0" fillId="9" borderId="0" xfId="0" applyFill="1"/>
    <xf numFmtId="0" fontId="0" fillId="7" borderId="0" xfId="0" applyFill="1"/>
    <xf numFmtId="0" fontId="0" fillId="7" borderId="0" xfId="0" applyNumberFormat="1" applyFill="1"/>
    <xf numFmtId="1" fontId="0" fillId="7" borderId="0" xfId="0" applyNumberFormat="1" applyFill="1"/>
    <xf numFmtId="0" fontId="1" fillId="7" borderId="0" xfId="0" applyFont="1" applyFill="1"/>
    <xf numFmtId="0" fontId="0" fillId="8" borderId="0" xfId="0" applyFill="1"/>
    <xf numFmtId="0" fontId="3" fillId="0" borderId="2" xfId="1" applyNumberFormat="1" applyFont="1" applyFill="1" applyBorder="1" applyAlignment="1"/>
    <xf numFmtId="3" fontId="0" fillId="0" borderId="0" xfId="0" applyNumberFormat="1" applyFill="1"/>
    <xf numFmtId="0" fontId="0" fillId="0" borderId="8" xfId="0" applyFill="1" applyBorder="1"/>
    <xf numFmtId="0" fontId="0" fillId="0" borderId="2" xfId="1" applyNumberFormat="1" applyFont="1" applyFill="1" applyBorder="1" applyAlignment="1"/>
    <xf numFmtId="0" fontId="3" fillId="0" borderId="8" xfId="1" applyNumberFormat="1" applyFont="1" applyFill="1" applyBorder="1" applyAlignment="1"/>
    <xf numFmtId="3" fontId="0" fillId="0" borderId="0" xfId="0" applyNumberFormat="1"/>
    <xf numFmtId="0" fontId="6" fillId="10" borderId="0" xfId="0" applyFont="1" applyFill="1" applyAlignment="1">
      <alignment horizontal="left"/>
    </xf>
    <xf numFmtId="0" fontId="2" fillId="11" borderId="3" xfId="0" applyFont="1" applyFill="1" applyBorder="1"/>
    <xf numFmtId="0" fontId="2" fillId="11" borderId="3" xfId="0" applyFont="1" applyFill="1" applyBorder="1" applyAlignment="1">
      <alignment horizontal="right"/>
    </xf>
    <xf numFmtId="0" fontId="2" fillId="12" borderId="0" xfId="0" applyFont="1" applyFill="1" applyAlignment="1">
      <alignment horizontal="left"/>
    </xf>
    <xf numFmtId="10" fontId="0" fillId="0" borderId="0" xfId="0" applyNumberFormat="1"/>
    <xf numFmtId="0" fontId="2" fillId="12" borderId="0" xfId="0" applyFont="1" applyFill="1"/>
  </cellXfs>
  <cellStyles count="2">
    <cellStyle name="Normal" xfId="0" builtinId="0"/>
    <cellStyle name="XLConnect.String" xfId="1"/>
  </cellStyles>
  <dxfs count="3">
    <dxf>
      <fill>
        <patternFill patternType="solid">
          <fgColor rgb="FF92CDDC"/>
          <bgColor rgb="FF000000"/>
        </patternFill>
      </fill>
    </dxf>
    <dxf>
      <numFmt numFmtId="1" formatCode="0"/>
    </dxf>
    <dxf>
      <numFmt numFmtId="164" formatCode="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udrey/Desktop/JMMI%20General_Tool_Apr_ACTED_Hod_27.04.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_general_tool"/>
      <sheetName val="ENG Data Submission Template"/>
      <sheetName val="choices"/>
      <sheetName val="Arabic"/>
    </sheetNames>
    <sheetDataSet>
      <sheetData sheetId="0" refreshError="1"/>
      <sheetData sheetId="1" refreshError="1"/>
      <sheetData sheetId="2">
        <row r="36">
          <cell r="N36" t="str">
            <v>Wholesaler</v>
          </cell>
        </row>
        <row r="37">
          <cell r="N37" t="str">
            <v>Vendor</v>
          </cell>
        </row>
        <row r="38">
          <cell r="N38" t="str">
            <v>Other</v>
          </cell>
        </row>
      </sheetData>
      <sheetData sheetId="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drey" refreshedDate="43227.436691782408" createdVersion="6" refreshedVersion="6" minRefreshableVersion="3" recordCount="281">
  <cacheSource type="worksheet">
    <worksheetSource ref="A1:FM1048576" sheet="General Dataset"/>
  </cacheSource>
  <cacheFields count="175">
    <cacheField name="row_id" numFmtId="0">
      <sharedItems containsBlank="1"/>
    </cacheField>
    <cacheField name="start" numFmtId="0">
      <sharedItems containsBlank="1"/>
    </cacheField>
    <cacheField name="end" numFmtId="0">
      <sharedItems containsBlank="1"/>
    </cacheField>
    <cacheField name="today" numFmtId="0">
      <sharedItems containsDate="1" containsBlank="1" containsMixedTypes="1" minDate="2018-04-23T00:00:00" maxDate="2018-04-28T00:00:00"/>
    </cacheField>
    <cacheField name="deviceid" numFmtId="0">
      <sharedItems containsBlank="1"/>
    </cacheField>
    <cacheField name="date_survey" numFmtId="0">
      <sharedItems containsBlank="1"/>
    </cacheField>
    <cacheField name="organisation_name" numFmtId="0">
      <sharedItems containsBlank="1"/>
    </cacheField>
    <cacheField name="organisation_name_EN" numFmtId="0">
      <sharedItems containsBlank="1"/>
    </cacheField>
    <cacheField name="governorate_name_en" numFmtId="0">
      <sharedItems containsBlank="1" count="19">
        <s v="Hajjah"/>
        <s v="Aden"/>
        <s v="Ibb"/>
        <s v="Al Hudaydah"/>
        <s v="Al Dhale'e"/>
        <s v="Al Mahwit"/>
        <s v="Taizz"/>
        <s v="Amanat Al Asimah"/>
        <s v="Amran"/>
        <s v="Sana'a"/>
        <s v="Al Jawf"/>
        <s v="Sa'ada"/>
        <s v="Socotra"/>
        <s v="Lahj"/>
        <s v="Dhamar"/>
        <m/>
        <s v="Saada" u="1"/>
        <s v="Al_Jawf" u="1"/>
        <s v="Al_Hudaydah" u="1"/>
      </sharedItems>
    </cacheField>
    <cacheField name="governorate_ID" numFmtId="0">
      <sharedItems containsBlank="1"/>
    </cacheField>
    <cacheField name="district_name_en" numFmtId="0">
      <sharedItems containsBlank="1"/>
    </cacheField>
    <cacheField name="district_ID" numFmtId="0">
      <sharedItems containsBlank="1"/>
    </cacheField>
    <cacheField name="market_name" numFmtId="0">
      <sharedItems containsBlank="1"/>
    </cacheField>
    <cacheField name="market_name_EN" numFmtId="0">
      <sharedItems containsBlank="1"/>
    </cacheField>
    <cacheField name="type_market" numFmtId="0">
      <sharedItems containsBlank="1"/>
    </cacheField>
    <cacheField name="type_area" numFmtId="0">
      <sharedItems containsBlank="1"/>
    </cacheField>
    <cacheField name="sell_petrol" numFmtId="0">
      <sharedItems containsBlank="1"/>
    </cacheField>
    <cacheField name="quantity_1L_petrol" numFmtId="0">
      <sharedItems containsBlank="1"/>
    </cacheField>
    <cacheField name="quantity_other_petrol" numFmtId="0">
      <sharedItems containsString="0" containsBlank="1" containsNumber="1" containsInteger="1" minValue="20" maxValue="20"/>
    </cacheField>
    <cacheField name="price_petrol" numFmtId="0">
      <sharedItems containsString="0" containsBlank="1" containsNumber="1" containsInteger="1" minValue="235" maxValue="7500"/>
    </cacheField>
    <cacheField name="price_petrol_normalized" numFmtId="0">
      <sharedItems containsString="0" containsBlank="1" containsNumber="1" containsInteger="1" minValue="235" maxValue="400"/>
    </cacheField>
    <cacheField name="petrol_gov_origin_petrol" numFmtId="0">
      <sharedItems containsBlank="1" containsMixedTypes="1" containsNumber="1" containsInteger="1" minValue="13" maxValue="30"/>
    </cacheField>
    <cacheField name="petrol_type_supplier" numFmtId="0">
      <sharedItems containsBlank="1"/>
    </cacheField>
    <cacheField name="petrol_restock_days_min" numFmtId="0">
      <sharedItems containsString="0" containsBlank="1" containsNumber="1" containsInteger="1" minValue="0" maxValue="25"/>
    </cacheField>
    <cacheField name="petrol_restock_days_max" numFmtId="0">
      <sharedItems containsString="0" containsBlank="1" containsNumber="1" containsInteger="1" minValue="0" maxValue="30"/>
    </cacheField>
    <cacheField name="petrol_restock_days_average" numFmtId="0">
      <sharedItems containsString="0" containsBlank="1" containsNumber="1" minValue="0" maxValue="27.5"/>
    </cacheField>
    <cacheField name="petrol_constraints_multiple" numFmtId="0">
      <sharedItems containsBlank="1"/>
    </cacheField>
    <cacheField name="petrol_constraints_multiple/Price_inflation" numFmtId="0">
      <sharedItems containsString="0" containsBlank="1" containsNumber="1" containsInteger="1" minValue="0" maxValue="1"/>
    </cacheField>
    <cacheField name="petrol_constraints_multiple/Liquidity_shortage" numFmtId="0">
      <sharedItems containsString="0" containsBlank="1" containsNumber="1" containsInteger="1" minValue="0" maxValue="1"/>
    </cacheField>
    <cacheField name="petrol_constraints_multiple/Shortage_of_demand" numFmtId="0">
      <sharedItems containsString="0" containsBlank="1" containsNumber="1" containsInteger="1" minValue="0" maxValue="1"/>
    </cacheField>
    <cacheField name="petrol_constraints_multiple/Insecurity_and_instability" numFmtId="0">
      <sharedItems containsString="0" containsBlank="1" containsNumber="1" containsInteger="1" minValue="0" maxValue="1"/>
    </cacheField>
    <cacheField name="petrol_constraints_multiple/Supply_shortage" numFmtId="0">
      <sharedItems containsString="0" containsBlank="1" containsNumber="1" containsInteger="1" minValue="0" maxValue="1"/>
    </cacheField>
    <cacheField name="petrol_constraints_multiple/Government_regulations" numFmtId="0">
      <sharedItems containsString="0" containsBlank="1" containsNumber="1" containsInteger="1" minValue="0" maxValue="1"/>
    </cacheField>
    <cacheField name="petrol_constraints_multiple/Transportation_issues" numFmtId="0">
      <sharedItems containsString="0" containsBlank="1" containsNumber="1" containsInteger="1" minValue="0" maxValue="1"/>
    </cacheField>
    <cacheField name="petrol_constraints_multiple/Other_see_next_question" numFmtId="0">
      <sharedItems containsString="0" containsBlank="1" containsNumber="1" containsInteger="1" minValue="0" maxValue="1"/>
    </cacheField>
    <cacheField name="petrol_constraints_multiple/Do_not_know" numFmtId="0">
      <sharedItems containsString="0" containsBlank="1" containsNumber="1" containsInteger="1" minValue="0" maxValue="0"/>
    </cacheField>
    <cacheField name="petrol_constraints_multiple/No_constraints" numFmtId="0">
      <sharedItems containsString="0" containsBlank="1" containsNumber="1" containsInteger="1" minValue="0" maxValue="1"/>
    </cacheField>
    <cacheField name="petrol_constraints_multiple/Vendor_did_not_answer" numFmtId="0">
      <sharedItems containsString="0" containsBlank="1" containsNumber="1" containsInteger="1" minValue="0" maxValue="1"/>
    </cacheField>
    <cacheField name="sell_diesel" numFmtId="0">
      <sharedItems containsBlank="1"/>
    </cacheField>
    <cacheField name="quantity_1L_diesel" numFmtId="0">
      <sharedItems containsBlank="1"/>
    </cacheField>
    <cacheField name="diesel_quantity_other" numFmtId="0">
      <sharedItems containsString="0" containsBlank="1" containsNumber="1" containsInteger="1" minValue="20" maxValue="20"/>
    </cacheField>
    <cacheField name="price_diesel" numFmtId="0">
      <sharedItems containsString="0" containsBlank="1" containsNumber="1" containsInteger="1" minValue="230" maxValue="7500"/>
    </cacheField>
    <cacheField name="price_diesel_normalized" numFmtId="0">
      <sharedItems containsString="0" containsBlank="1" containsNumber="1" containsInteger="1" minValue="230" maxValue="400"/>
    </cacheField>
    <cacheField name="diesel_gov_origin" numFmtId="0">
      <sharedItems containsString="0" containsBlank="1" containsNumber="1" containsInteger="1" minValue="11" maxValue="30"/>
    </cacheField>
    <cacheField name="diesel_type_supplier" numFmtId="0">
      <sharedItems containsBlank="1"/>
    </cacheField>
    <cacheField name="diesel_restock_days_min" numFmtId="0">
      <sharedItems containsString="0" containsBlank="1" containsNumber="1" containsInteger="1" minValue="0" maxValue="30"/>
    </cacheField>
    <cacheField name="diesel_restock_days_max" numFmtId="0">
      <sharedItems containsString="0" containsBlank="1" containsNumber="1" containsInteger="1" minValue="0" maxValue="35"/>
    </cacheField>
    <cacheField name="diesel_restock_days_average" numFmtId="0">
      <sharedItems containsString="0" containsBlank="1" containsNumber="1" minValue="0" maxValue="30"/>
    </cacheField>
    <cacheField name="diesel_constraints_multiple" numFmtId="0">
      <sharedItems containsBlank="1"/>
    </cacheField>
    <cacheField name="diesel_constraints_multiple/Price_inflation" numFmtId="0">
      <sharedItems containsString="0" containsBlank="1" containsNumber="1" containsInteger="1" minValue="0" maxValue="1"/>
    </cacheField>
    <cacheField name="diesel_constraints_multiple/Liquidity_shortage" numFmtId="0">
      <sharedItems containsString="0" containsBlank="1" containsNumber="1" containsInteger="1" minValue="0" maxValue="1"/>
    </cacheField>
    <cacheField name="diesel_constraints_multiple/Shortage_of_demand" numFmtId="0">
      <sharedItems containsString="0" containsBlank="1" containsNumber="1" containsInteger="1" minValue="0" maxValue="1"/>
    </cacheField>
    <cacheField name="diesel_constraints_multiple/Insecurity_and_instability" numFmtId="0">
      <sharedItems containsString="0" containsBlank="1" containsNumber="1" containsInteger="1" minValue="0" maxValue="1"/>
    </cacheField>
    <cacheField name="diesel_constraints_multiple/Supply_shortage" numFmtId="0">
      <sharedItems containsString="0" containsBlank="1" containsNumber="1" containsInteger="1" minValue="0" maxValue="1"/>
    </cacheField>
    <cacheField name="diesel_constraints_multiple/Government_regulations" numFmtId="0">
      <sharedItems containsString="0" containsBlank="1" containsNumber="1" containsInteger="1" minValue="0" maxValue="1"/>
    </cacheField>
    <cacheField name="diesel_constraints_multiple/Transportation_issues" numFmtId="0">
      <sharedItems containsString="0" containsBlank="1" containsNumber="1" containsInteger="1" minValue="0" maxValue="1"/>
    </cacheField>
    <cacheField name="diesel_constraints_multiple/Other_see_next_question" numFmtId="0">
      <sharedItems containsString="0" containsBlank="1" containsNumber="1" containsInteger="1" minValue="0" maxValue="1"/>
    </cacheField>
    <cacheField name="diesel_constraints_multiple/Do_not_know" numFmtId="0">
      <sharedItems containsString="0" containsBlank="1" containsNumber="1" containsInteger="1" minValue="0" maxValue="0"/>
    </cacheField>
    <cacheField name="diesel_constraints_multiple/No_constraints" numFmtId="0">
      <sharedItems containsString="0" containsBlank="1" containsNumber="1" containsInteger="1" minValue="0" maxValue="1"/>
    </cacheField>
    <cacheField name="diesel_constraints_multiple/Vendor_did_not_answer" numFmtId="0">
      <sharedItems containsString="0" containsBlank="1" containsNumber="1" containsInteger="1" minValue="0" maxValue="0"/>
    </cacheField>
    <cacheField name="sell_bottled_water" numFmtId="0">
      <sharedItems containsBlank="1"/>
    </cacheField>
    <cacheField name="quantity_0.75L" numFmtId="0">
      <sharedItems containsBlank="1"/>
    </cacheField>
    <cacheField name="bottled_quantity_other" numFmtId="0">
      <sharedItems containsBlank="1" containsMixedTypes="1" containsNumber="1" minValue="1.5" maxValue="1000"/>
    </cacheField>
    <cacheField name="price_bottled_water" numFmtId="0">
      <sharedItems containsString="0" containsBlank="1" containsNumber="1" containsInteger="1" minValue="42" maxValue="7000"/>
    </cacheField>
    <cacheField name="price_bottled_water_normalized" numFmtId="0">
      <sharedItems containsString="0" containsBlank="1" containsNumber="1" containsInteger="1" minValue="42" maxValue="150"/>
    </cacheField>
    <cacheField name="bottled_gov_origin" numFmtId="0">
      <sharedItems containsBlank="1" containsMixedTypes="1" containsNumber="1" containsInteger="1" minValue="11" maxValue="30"/>
    </cacheField>
    <cacheField name="bottled_type_supplier" numFmtId="0">
      <sharedItems containsBlank="1"/>
    </cacheField>
    <cacheField name="bottled_restock_days_min" numFmtId="0">
      <sharedItems containsString="0" containsBlank="1" containsNumber="1" containsInteger="1" minValue="0" maxValue="7"/>
    </cacheField>
    <cacheField name="bottled_restock_days_max" numFmtId="0">
      <sharedItems containsString="0" containsBlank="1" containsNumber="1" containsInteger="1" minValue="0" maxValue="14"/>
    </cacheField>
    <cacheField name="bottled_restock_days_average" numFmtId="0">
      <sharedItems containsString="0" containsBlank="1" containsNumber="1" minValue="0" maxValue="8.5"/>
    </cacheField>
    <cacheField name="bottled_constraints_multiple" numFmtId="0">
      <sharedItems containsBlank="1"/>
    </cacheField>
    <cacheField name="bottled_constraints_multiple/Price_inflation" numFmtId="0">
      <sharedItems containsString="0" containsBlank="1" containsNumber="1" containsInteger="1" minValue="0" maxValue="1"/>
    </cacheField>
    <cacheField name="bottled_constraints_multiple/Liquidity_shortage" numFmtId="0">
      <sharedItems containsString="0" containsBlank="1" containsNumber="1" containsInteger="1" minValue="0" maxValue="1"/>
    </cacheField>
    <cacheField name="bottled_constraints_multiple/Shortage_of_demand" numFmtId="0">
      <sharedItems containsString="0" containsBlank="1" containsNumber="1" containsInteger="1" minValue="0" maxValue="1"/>
    </cacheField>
    <cacheField name="bottled_constraints_multiple/Insecurity_and_instability" numFmtId="0">
      <sharedItems containsString="0" containsBlank="1" containsNumber="1" containsInteger="1" minValue="0" maxValue="1"/>
    </cacheField>
    <cacheField name="bottled_constraints_multiple/Supply_shortage" numFmtId="0">
      <sharedItems containsString="0" containsBlank="1" containsNumber="1" containsInteger="1" minValue="0" maxValue="1"/>
    </cacheField>
    <cacheField name="bottled_constraints_multiple/Government_regulations" numFmtId="0">
      <sharedItems containsString="0" containsBlank="1" containsNumber="1" containsInteger="1" minValue="0" maxValue="1"/>
    </cacheField>
    <cacheField name="bottled_constraints_multiple/Transportation_issues" numFmtId="0">
      <sharedItems containsString="0" containsBlank="1" containsNumber="1" containsInteger="1" minValue="0" maxValue="1"/>
    </cacheField>
    <cacheField name="bottled_constraints_multiple/Other_see_next_question" numFmtId="0">
      <sharedItems containsString="0" containsBlank="1" containsNumber="1" containsInteger="1" minValue="0" maxValue="1"/>
    </cacheField>
    <cacheField name="bottled_constraints_multiple/Do_not_know" numFmtId="0">
      <sharedItems containsString="0" containsBlank="1" containsNumber="1" containsInteger="1" minValue="0" maxValue="0"/>
    </cacheField>
    <cacheField name="bottled_constraints_multiple/No_constraints" numFmtId="0">
      <sharedItems containsString="0" containsBlank="1" containsNumber="1" containsInteger="1" minValue="0" maxValue="1"/>
    </cacheField>
    <cacheField name="bottled_constraints_multiple/Vendor_did_not_answer" numFmtId="0">
      <sharedItems containsString="0" containsBlank="1" containsNumber="1" containsInteger="1" minValue="0" maxValue="0"/>
    </cacheField>
    <cacheField name="sell_treated_water" numFmtId="0">
      <sharedItems containsBlank="1"/>
    </cacheField>
    <cacheField name="quantity_20L" numFmtId="0">
      <sharedItems containsBlank="1"/>
    </cacheField>
    <cacheField name="treated_quantity_other" numFmtId="0">
      <sharedItems containsBlank="1" containsMixedTypes="1" containsNumber="1" containsInteger="1" minValue="1" maxValue="1000"/>
    </cacheField>
    <cacheField name="price_treated_water" numFmtId="0">
      <sharedItems containsBlank="1" containsMixedTypes="1" containsNumber="1" containsInteger="1" minValue="10" maxValue="7000"/>
    </cacheField>
    <cacheField name="price_treated_water_normalized" numFmtId="0">
      <sharedItems containsBlank="1" containsMixedTypes="1" containsNumber="1" containsInteger="1" minValue="50" maxValue="400"/>
    </cacheField>
    <cacheField name="treated_gov_origin" numFmtId="0">
      <sharedItems containsString="0" containsBlank="1" containsNumber="1" containsInteger="1" minValue="11" maxValue="32"/>
    </cacheField>
    <cacheField name="treated_type_supplier" numFmtId="0">
      <sharedItems containsBlank="1"/>
    </cacheField>
    <cacheField name="treated_restock_days_min" numFmtId="0">
      <sharedItems containsString="0" containsBlank="1" containsNumber="1" containsInteger="1" minValue="0" maxValue="20"/>
    </cacheField>
    <cacheField name="treated_restock_days_max" numFmtId="0">
      <sharedItems containsString="0" containsBlank="1" containsNumber="1" containsInteger="1" minValue="0" maxValue="40"/>
    </cacheField>
    <cacheField name="treated_restock_days_average" numFmtId="0">
      <sharedItems containsString="0" containsBlank="1" containsNumber="1" minValue="0" maxValue="30"/>
    </cacheField>
    <cacheField name="treated_constraints_multiple" numFmtId="0">
      <sharedItems containsBlank="1"/>
    </cacheField>
    <cacheField name="treated_constraints_multiple/Price_inflation" numFmtId="0">
      <sharedItems containsString="0" containsBlank="1" containsNumber="1" containsInteger="1" minValue="0" maxValue="1"/>
    </cacheField>
    <cacheField name="treated_constraints_multiple/Liquidity_shortage" numFmtId="0">
      <sharedItems containsString="0" containsBlank="1" containsNumber="1" containsInteger="1" minValue="0" maxValue="1"/>
    </cacheField>
    <cacheField name="treated_constraints_multiple/Shortage_of_demand" numFmtId="0">
      <sharedItems containsString="0" containsBlank="1" containsNumber="1" containsInteger="1" minValue="0" maxValue="1"/>
    </cacheField>
    <cacheField name="treated_constraints_multiple/Insecurity_and_instability" numFmtId="0">
      <sharedItems containsString="0" containsBlank="1" containsNumber="1" containsInteger="1" minValue="0" maxValue="1"/>
    </cacheField>
    <cacheField name="treated_constraints_multiple/Supply_shortage" numFmtId="0">
      <sharedItems containsString="0" containsBlank="1" containsNumber="1" containsInteger="1" minValue="0" maxValue="1"/>
    </cacheField>
    <cacheField name="treated_constraints_multiple/Government_regulations" numFmtId="0">
      <sharedItems containsString="0" containsBlank="1" containsNumber="1" containsInteger="1" minValue="0" maxValue="1"/>
    </cacheField>
    <cacheField name="treated_constraints_multiple/Transportation_issues" numFmtId="0">
      <sharedItems containsString="0" containsBlank="1" containsNumber="1" containsInteger="1" minValue="0" maxValue="1"/>
    </cacheField>
    <cacheField name="treated_constraints_multiple/Other_see_next_question" numFmtId="0">
      <sharedItems containsString="0" containsBlank="1" containsNumber="1" containsInteger="1" minValue="0" maxValue="1"/>
    </cacheField>
    <cacheField name="treated_constraints_multiple/Do_not_know" numFmtId="0">
      <sharedItems containsString="0" containsBlank="1" containsNumber="1" containsInteger="1" minValue="0" maxValue="1"/>
    </cacheField>
    <cacheField name="treated_constraints_multiple/No_constraints" numFmtId="0">
      <sharedItems containsString="0" containsBlank="1" containsNumber="1" containsInteger="1" minValue="0" maxValue="1"/>
    </cacheField>
    <cacheField name="treated_constraints_multiple/Vendor_did_not_answer" numFmtId="0">
      <sharedItems containsString="0" containsBlank="1" containsNumber="1" containsInteger="1" minValue="0" maxValue="0"/>
    </cacheField>
    <cacheField name="sell_soap" numFmtId="0">
      <sharedItems containsBlank="1"/>
    </cacheField>
    <cacheField name="quantity_1bar" numFmtId="0">
      <sharedItems containsBlank="1"/>
    </cacheField>
    <cacheField name="soap_quantity_specify" numFmtId="0">
      <sharedItems containsString="0" containsBlank="1" containsNumber="1" containsInteger="1" minValue="1" maxValue="750"/>
    </cacheField>
    <cacheField name="price_soap" numFmtId="0">
      <sharedItems containsString="0" containsBlank="1" containsNumber="1" containsInteger="1" minValue="2" maxValue="6500"/>
    </cacheField>
    <cacheField name="price_soap_normalized" numFmtId="0">
      <sharedItems containsString="0" containsBlank="1" containsNumber="1" minValue="44" maxValue="365"/>
    </cacheField>
    <cacheField name="soap_gov_origin" numFmtId="0">
      <sharedItems containsBlank="1" containsMixedTypes="1" containsNumber="1" containsInteger="1" minValue="11" maxValue="30"/>
    </cacheField>
    <cacheField name="soap_type_supplier" numFmtId="0">
      <sharedItems containsBlank="1"/>
    </cacheField>
    <cacheField name="soap_restock_days_min" numFmtId="0">
      <sharedItems containsString="0" containsBlank="1" containsNumber="1" containsInteger="1" minValue="0" maxValue="30"/>
    </cacheField>
    <cacheField name="soap_restock_days_max" numFmtId="0">
      <sharedItems containsString="0" containsBlank="1" containsNumber="1" containsInteger="1" minValue="0" maxValue="60"/>
    </cacheField>
    <cacheField name="soap_restock_days_average" numFmtId="0">
      <sharedItems containsString="0" containsBlank="1" containsNumber="1" minValue="0" maxValue="45"/>
    </cacheField>
    <cacheField name="soap_constraints_multiple" numFmtId="0">
      <sharedItems containsBlank="1"/>
    </cacheField>
    <cacheField name="soap_constraints_multiple/Price_inflation" numFmtId="0">
      <sharedItems containsString="0" containsBlank="1" containsNumber="1" containsInteger="1" minValue="0" maxValue="1"/>
    </cacheField>
    <cacheField name="soap_constraints_multiple/Liquidity_shortage" numFmtId="0">
      <sharedItems containsString="0" containsBlank="1" containsNumber="1" containsInteger="1" minValue="0" maxValue="1"/>
    </cacheField>
    <cacheField name="soap_constraints_multiple/Shortage_of_demand" numFmtId="0">
      <sharedItems containsString="0" containsBlank="1" containsNumber="1" containsInteger="1" minValue="0" maxValue="1"/>
    </cacheField>
    <cacheField name="soap_constraints_multiple/Insecurity_and_instability" numFmtId="0">
      <sharedItems containsString="0" containsBlank="1" containsNumber="1" containsInteger="1" minValue="0" maxValue="1"/>
    </cacheField>
    <cacheField name="soap_constraints_multiple/Supply_shortage" numFmtId="0">
      <sharedItems containsString="0" containsBlank="1" containsNumber="1" containsInteger="1" minValue="0" maxValue="1"/>
    </cacheField>
    <cacheField name="soap_constraints_multiple/Government_regulations" numFmtId="0">
      <sharedItems containsString="0" containsBlank="1" containsNumber="1" containsInteger="1" minValue="0" maxValue="1"/>
    </cacheField>
    <cacheField name="soap_constraints_multiple/Transportation_issues" numFmtId="0">
      <sharedItems containsString="0" containsBlank="1" containsNumber="1" containsInteger="1" minValue="0" maxValue="1"/>
    </cacheField>
    <cacheField name="soap_constraints_multiple/Other_see_next_question" numFmtId="0">
      <sharedItems containsString="0" containsBlank="1" containsNumber="1" containsInteger="1" minValue="0" maxValue="1"/>
    </cacheField>
    <cacheField name="soap_constraints_multiple/Do_not_know" numFmtId="0">
      <sharedItems containsString="0" containsBlank="1" containsNumber="1" containsInteger="1" minValue="0" maxValue="0"/>
    </cacheField>
    <cacheField name="soap_constraints_multiple/No_constraints" numFmtId="0">
      <sharedItems containsString="0" containsBlank="1" containsNumber="1" containsInteger="1" minValue="0" maxValue="1"/>
    </cacheField>
    <cacheField name="soap_constraints_multiple/Vendor_did_not_answer" numFmtId="0">
      <sharedItems containsString="0" containsBlank="1" containsNumber="1" containsInteger="1" minValue="0" maxValue="0"/>
    </cacheField>
    <cacheField name="sell_laundry_powder" numFmtId="0">
      <sharedItems containsBlank="1"/>
    </cacheField>
    <cacheField name="quantity_100g" numFmtId="0">
      <sharedItems containsBlank="1"/>
    </cacheField>
    <cacheField name="laundry_quantity_other" numFmtId="0">
      <sharedItems containsString="0" containsBlank="1" containsNumber="1" containsInteger="1" minValue="24" maxValue="4800"/>
    </cacheField>
    <cacheField name="price_laundry_powder" numFmtId="0">
      <sharedItems containsString="0" containsBlank="1" containsNumber="1" containsInteger="1" minValue="41" maxValue="3300"/>
    </cacheField>
    <cacheField name="price_laundry_powder_normalized" numFmtId="0">
      <sharedItems containsString="0" containsBlank="1" containsNumber="1" minValue="41" maxValue="600"/>
    </cacheField>
    <cacheField name="laundry_gov_origin" numFmtId="0">
      <sharedItems containsBlank="1" containsMixedTypes="1" containsNumber="1" containsInteger="1" minValue="11" maxValue="30"/>
    </cacheField>
    <cacheField name="laundry_type_supplier" numFmtId="0">
      <sharedItems containsBlank="1"/>
    </cacheField>
    <cacheField name="laundry_restock_days_min" numFmtId="0">
      <sharedItems containsString="0" containsBlank="1" containsNumber="1" containsInteger="1" minValue="0" maxValue="30"/>
    </cacheField>
    <cacheField name="laundry_restock_days_max" numFmtId="0">
      <sharedItems containsString="0" containsBlank="1" containsNumber="1" containsInteger="1" minValue="0" maxValue="30"/>
    </cacheField>
    <cacheField name="laundry_restock_days_average" numFmtId="0">
      <sharedItems containsString="0" containsBlank="1" containsNumber="1" minValue="0" maxValue="30"/>
    </cacheField>
    <cacheField name="laundry_constraints_multiple" numFmtId="0">
      <sharedItems containsBlank="1"/>
    </cacheField>
    <cacheField name="laundry_constraints_multiple/Price_inflation" numFmtId="0">
      <sharedItems containsString="0" containsBlank="1" containsNumber="1" containsInteger="1" minValue="0" maxValue="1"/>
    </cacheField>
    <cacheField name="laundry_constraints_multiple/Liquidity_shortage" numFmtId="0">
      <sharedItems containsString="0" containsBlank="1" containsNumber="1" containsInteger="1" minValue="0" maxValue="1"/>
    </cacheField>
    <cacheField name="laundry_constraints_multiple/Shortage_of_demand" numFmtId="0">
      <sharedItems containsString="0" containsBlank="1" containsNumber="1" containsInteger="1" minValue="0" maxValue="1"/>
    </cacheField>
    <cacheField name="laundry_constraints_multiple/Insecurity_and_instability" numFmtId="0">
      <sharedItems containsString="0" containsBlank="1" containsNumber="1" containsInteger="1" minValue="0" maxValue="1"/>
    </cacheField>
    <cacheField name="laundry_constraints_multiple/Supply_shortage" numFmtId="0">
      <sharedItems containsString="0" containsBlank="1" containsNumber="1" containsInteger="1" minValue="0" maxValue="1"/>
    </cacheField>
    <cacheField name="laundry_constraints_multiple/Government_regulations" numFmtId="0">
      <sharedItems containsString="0" containsBlank="1" containsNumber="1" containsInteger="1" minValue="0" maxValue="1"/>
    </cacheField>
    <cacheField name="laundry_constraints_multiple/Transportation_issues" numFmtId="0">
      <sharedItems containsString="0" containsBlank="1" containsNumber="1" containsInteger="1" minValue="0" maxValue="1"/>
    </cacheField>
    <cacheField name="laundry_constraints_multiple/Other_see_next_question" numFmtId="0">
      <sharedItems containsString="0" containsBlank="1" containsNumber="1" containsInteger="1" minValue="0" maxValue="1"/>
    </cacheField>
    <cacheField name="laundry_constraints_multiple/Do_not_know" numFmtId="0">
      <sharedItems containsString="0" containsBlank="1" containsNumber="1" containsInteger="1" minValue="0" maxValue="0"/>
    </cacheField>
    <cacheField name="laundry_constraints_multiple/No_constraints" numFmtId="0">
      <sharedItems containsString="0" containsBlank="1" containsNumber="1" containsInteger="1" minValue="0" maxValue="1"/>
    </cacheField>
    <cacheField name="laundry_constraints_multiple/Vendor_did_not_answer" numFmtId="0">
      <sharedItems containsString="0" containsBlank="1" containsNumber="1" containsInteger="1" minValue="0" maxValue="0"/>
    </cacheField>
    <cacheField name="sell_sanitary_napkins" numFmtId="0">
      <sharedItems containsBlank="1"/>
    </cacheField>
    <cacheField name="quantity_10units" numFmtId="0">
      <sharedItems containsBlank="1"/>
    </cacheField>
    <cacheField name="napkins_quantity_other" numFmtId="0">
      <sharedItems containsString="0" containsBlank="1" containsNumber="1" containsInteger="1" minValue="8" maxValue="40"/>
    </cacheField>
    <cacheField name="price_sanitary_napkins" numFmtId="0">
      <sharedItems containsString="0" containsBlank="1" containsNumber="1" containsInteger="1" minValue="80" maxValue="5300"/>
    </cacheField>
    <cacheField name="price_sanitary_napkins_normalized" numFmtId="0">
      <sharedItems containsString="0" containsBlank="1" containsNumber="1" minValue="80" maxValue="500"/>
    </cacheField>
    <cacheField name="napkins_gov_origin" numFmtId="0">
      <sharedItems containsBlank="1" containsMixedTypes="1" containsNumber="1" containsInteger="1" minValue="11" maxValue="30"/>
    </cacheField>
    <cacheField name="napkins_type_supplier" numFmtId="0">
      <sharedItems containsBlank="1"/>
    </cacheField>
    <cacheField name="napkins_restock_days_min" numFmtId="0">
      <sharedItems containsString="0" containsBlank="1" containsNumber="1" containsInteger="1" minValue="0" maxValue="30"/>
    </cacheField>
    <cacheField name="napkins_restock_days_max" numFmtId="0">
      <sharedItems containsString="0" containsBlank="1" containsNumber="1" containsInteger="1" minValue="0" maxValue="30"/>
    </cacheField>
    <cacheField name="napkins_restock_days_average" numFmtId="0">
      <sharedItems containsString="0" containsBlank="1" containsNumber="1" minValue="0" maxValue="30"/>
    </cacheField>
    <cacheField name="napkins_constraints_multiple" numFmtId="0">
      <sharedItems containsBlank="1"/>
    </cacheField>
    <cacheField name="napkins_constraints_multiple/Price_inflation" numFmtId="0">
      <sharedItems containsString="0" containsBlank="1" containsNumber="1" containsInteger="1" minValue="0" maxValue="1"/>
    </cacheField>
    <cacheField name="napkins_constraints_multiple/Liquidity_shortage" numFmtId="0">
      <sharedItems containsString="0" containsBlank="1" containsNumber="1" containsInteger="1" minValue="0" maxValue="1"/>
    </cacheField>
    <cacheField name="napkins_constraints_multiple/Shortage_of_demand" numFmtId="0">
      <sharedItems containsString="0" containsBlank="1" containsNumber="1" containsInteger="1" minValue="0" maxValue="1"/>
    </cacheField>
    <cacheField name="napkins_constraints_multiple/Insecurity_and_instability" numFmtId="0">
      <sharedItems containsString="0" containsBlank="1" containsNumber="1" containsInteger="1" minValue="0" maxValue="1"/>
    </cacheField>
    <cacheField name="napkins_constraints_multiple/Supply_shortage" numFmtId="0">
      <sharedItems containsString="0" containsBlank="1" containsNumber="1" containsInteger="1" minValue="0" maxValue="1"/>
    </cacheField>
    <cacheField name="napkins_constraints_multiple/Government_regulations" numFmtId="0">
      <sharedItems containsString="0" containsBlank="1" containsNumber="1" containsInteger="1" minValue="0" maxValue="1"/>
    </cacheField>
    <cacheField name="napkins_constraints_multiple/Transportation_issues" numFmtId="0">
      <sharedItems containsString="0" containsBlank="1" containsNumber="1" containsInteger="1" minValue="0" maxValue="1"/>
    </cacheField>
    <cacheField name="napkins_constraints_multiple/Other_see_next_question" numFmtId="0">
      <sharedItems containsString="0" containsBlank="1" containsNumber="1" containsInteger="1" minValue="0" maxValue="1"/>
    </cacheField>
    <cacheField name="napkins_constraints_multiple/Do_not_know" numFmtId="0">
      <sharedItems containsString="0" containsBlank="1" containsNumber="1" containsInteger="1" minValue="0" maxValue="0"/>
    </cacheField>
    <cacheField name="napkins_constraints_multiple/No_constraints" numFmtId="0">
      <sharedItems containsString="0" containsBlank="1" containsNumber="1" containsInteger="1" minValue="0" maxValue="1"/>
    </cacheField>
    <cacheField name="napkins_constraints_multiple/Vendor_did_not_answer" numFmtId="0">
      <sharedItems containsString="0" containsBlank="1" containsNumber="1" containsInteger="1" minValue="0" maxValue="1"/>
    </cacheField>
    <cacheField name="further_comments" numFmtId="0">
      <sharedItems containsBlank="1" longText="1"/>
    </cacheField>
    <cacheField name="_id" numFmtId="0">
      <sharedItems containsString="0" containsBlank="1" containsNumber="1" containsInteger="1" minValue="21698500" maxValue="21984522"/>
    </cacheField>
    <cacheField name="_uuid" numFmtId="0">
      <sharedItems containsBlank="1"/>
    </cacheField>
    <cacheField name="_submission_time" numFmtId="0">
      <sharedItems containsBlank="1"/>
    </cacheField>
    <cacheField name="_index" numFmtId="0">
      <sharedItems containsString="0" containsBlank="1" containsNumber="1" containsInteger="1" minValue="1" maxValue="24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1">
  <r>
    <s v="YE0132"/>
    <s v="2018-04-27T23:27:23.660+03:00"/>
    <s v="2018-04-27T23:34:50.105+03:00"/>
    <s v="2018-04-27"/>
    <s v="ee.humanitarianresponse.info:EeFsRTlzl1QjZcp8"/>
    <s v="2018-04-24"/>
    <s v="مؤسسة التنمية المستدامة"/>
    <s v="SDF"/>
    <x v="0"/>
    <s v="YE17"/>
    <s v="Abs"/>
    <s v="YE1704"/>
    <s v="سوق عبس"/>
    <s v="Mafraq Maitam "/>
    <s v="Other"/>
    <s v="Urban"/>
    <s v="yes"/>
    <s v="yes"/>
    <m/>
    <n v="375"/>
    <n v="375"/>
    <n v="17"/>
    <s v="Wholesaler"/>
    <n v="1"/>
    <n v="7"/>
    <n v="4"/>
    <s v="Price_inflation Government_regulations"/>
    <n v="1"/>
    <n v="0"/>
    <n v="0"/>
    <n v="0"/>
    <n v="0"/>
    <n v="1"/>
    <n v="0"/>
    <n v="0"/>
    <n v="0"/>
    <n v="0"/>
    <n v="0"/>
    <s v="yes"/>
    <s v="yes"/>
    <m/>
    <n v="375"/>
    <n v="375"/>
    <n v="17"/>
    <s v="Wholesaler"/>
    <n v="1"/>
    <n v="7"/>
    <n v="4"/>
    <s v="Price_inflation Government_regulations"/>
    <n v="1"/>
    <n v="0"/>
    <n v="0"/>
    <n v="0"/>
    <n v="0"/>
    <n v="1"/>
    <n v="0"/>
    <n v="0"/>
    <n v="0"/>
    <n v="0"/>
    <n v="0"/>
    <s v="yes"/>
    <s v="yes"/>
    <m/>
    <n v="100"/>
    <n v="100"/>
    <n v="17"/>
    <s v="Vendor"/>
    <n v="1"/>
    <n v="2"/>
    <n v="1.5"/>
    <s v="Price_inflation Insecurity_and_instability"/>
    <n v="1"/>
    <n v="0"/>
    <n v="0"/>
    <n v="1"/>
    <n v="0"/>
    <n v="0"/>
    <n v="0"/>
    <n v="0"/>
    <n v="0"/>
    <n v="0"/>
    <n v="0"/>
    <s v="yes"/>
    <s v="yes"/>
    <m/>
    <n v="200"/>
    <n v="200"/>
    <n v="17"/>
    <s v="Vendor"/>
    <n v="1"/>
    <n v="2"/>
    <n v="1.5"/>
    <s v="Price_inflation Government_regulations"/>
    <n v="1"/>
    <n v="0"/>
    <n v="0"/>
    <n v="0"/>
    <n v="0"/>
    <n v="1"/>
    <n v="0"/>
    <n v="0"/>
    <n v="0"/>
    <n v="0"/>
    <n v="0"/>
    <s v="yes"/>
    <s v="yes"/>
    <n v="125"/>
    <n v="100"/>
    <n v="80"/>
    <n v="17"/>
    <s v="Vendor"/>
    <n v="1"/>
    <n v="2"/>
    <n v="1.5"/>
    <s v="Price_inflation Government_regulations"/>
    <n v="1"/>
    <n v="0"/>
    <n v="0"/>
    <n v="0"/>
    <n v="0"/>
    <n v="1"/>
    <n v="0"/>
    <n v="0"/>
    <n v="0"/>
    <n v="0"/>
    <n v="0"/>
    <s v="yes"/>
    <s v="yes"/>
    <m/>
    <n v="100"/>
    <n v="100"/>
    <n v="17"/>
    <s v="Vendor"/>
    <n v="1"/>
    <n v="2"/>
    <n v="1.5"/>
    <s v="Price_inflation Government_regulations"/>
    <n v="1"/>
    <n v="0"/>
    <n v="0"/>
    <n v="0"/>
    <n v="0"/>
    <n v="1"/>
    <n v="0"/>
    <n v="0"/>
    <n v="0"/>
    <n v="0"/>
    <n v="0"/>
    <s v="yes"/>
    <s v="yes"/>
    <m/>
    <n v="400"/>
    <n v="400"/>
    <n v="17"/>
    <s v="Vendor"/>
    <n v="1"/>
    <n v="2"/>
    <n v="1.5"/>
    <s v="Price_inflation Government_regulations"/>
    <n v="1"/>
    <n v="0"/>
    <n v="0"/>
    <n v="0"/>
    <n v="0"/>
    <n v="1"/>
    <n v="0"/>
    <n v="0"/>
    <n v="0"/>
    <n v="0"/>
    <n v="0"/>
    <m/>
    <n v="21860940"/>
    <s v="bbd69eaa-4c0c-4058-a81d-73bc566bef4e"/>
    <s v="2018-04-27T20:34:52"/>
    <n v="155"/>
  </r>
  <r>
    <s v="YE0133"/>
    <s v="2018-04-27T23:34:50.384+03:00"/>
    <s v="2018-04-27T23:42:22.757+03:00"/>
    <s v="2018-04-27"/>
    <s v="ee.humanitarianresponse.info:EeFsRTlzl1QjZcp8"/>
    <s v="2018-04-24"/>
    <s v="مؤسسة التنمية المستدامة"/>
    <s v="SDF"/>
    <x v="0"/>
    <s v="YE17"/>
    <s v="Abs"/>
    <s v="YE1704"/>
    <s v="سوق عبس"/>
    <s v="Jamal Al Saidi Wholesale Store"/>
    <s v="Other"/>
    <s v="Urban"/>
    <s v="yes"/>
    <s v="yes"/>
    <m/>
    <n v="365"/>
    <n v="365"/>
    <n v="17"/>
    <s v="Wholesaler"/>
    <n v="1"/>
    <n v="7"/>
    <n v="4"/>
    <s v="Price_inflation Liquidity_shortage Government_regulations Transportation_issues"/>
    <n v="1"/>
    <n v="1"/>
    <n v="0"/>
    <n v="0"/>
    <n v="0"/>
    <n v="1"/>
    <n v="1"/>
    <n v="0"/>
    <n v="0"/>
    <n v="0"/>
    <n v="0"/>
    <s v="yes"/>
    <s v="yes"/>
    <m/>
    <n v="365"/>
    <n v="365"/>
    <n v="17"/>
    <s v="Wholesaler"/>
    <n v="1"/>
    <n v="7"/>
    <n v="4"/>
    <s v="Price_inflation Liquidity_shortage Government_regulations Transportation_issues"/>
    <n v="1"/>
    <n v="1"/>
    <n v="0"/>
    <n v="0"/>
    <n v="0"/>
    <n v="1"/>
    <n v="1"/>
    <n v="0"/>
    <n v="0"/>
    <n v="0"/>
    <n v="0"/>
    <s v="yes"/>
    <s v="yes"/>
    <m/>
    <n v="100"/>
    <n v="100"/>
    <n v="17"/>
    <s v="Wholesaler"/>
    <n v="1"/>
    <n v="7"/>
    <n v="4"/>
    <s v="Price_inflation Government_regulations Transportation_issues"/>
    <n v="1"/>
    <n v="0"/>
    <n v="0"/>
    <n v="0"/>
    <n v="0"/>
    <n v="1"/>
    <n v="1"/>
    <n v="0"/>
    <n v="0"/>
    <n v="0"/>
    <n v="0"/>
    <s v="yes"/>
    <s v="yes"/>
    <m/>
    <n v="200"/>
    <n v="200"/>
    <n v="17"/>
    <s v="Wholesaler"/>
    <n v="1"/>
    <n v="2"/>
    <n v="1.5"/>
    <s v="Price_inflation Government_regulations"/>
    <n v="1"/>
    <n v="0"/>
    <n v="0"/>
    <n v="0"/>
    <n v="0"/>
    <n v="1"/>
    <n v="0"/>
    <n v="0"/>
    <n v="0"/>
    <n v="0"/>
    <n v="0"/>
    <s v="yes"/>
    <s v="yes"/>
    <n v="125"/>
    <n v="100"/>
    <n v="80"/>
    <n v="17"/>
    <s v="Wholesaler"/>
    <n v="1"/>
    <n v="2"/>
    <n v="1.5"/>
    <s v="Price_inflation Government_regulations"/>
    <n v="1"/>
    <n v="0"/>
    <n v="0"/>
    <n v="0"/>
    <n v="0"/>
    <n v="1"/>
    <n v="0"/>
    <n v="0"/>
    <n v="0"/>
    <n v="0"/>
    <n v="0"/>
    <s v="yes"/>
    <s v="yes"/>
    <m/>
    <n v="100"/>
    <n v="100"/>
    <n v="17"/>
    <s v="Wholesaler"/>
    <n v="1"/>
    <n v="2"/>
    <n v="1.5"/>
    <s v="Price_inflation Liquidity_shortage Government_regulations"/>
    <n v="1"/>
    <n v="1"/>
    <n v="0"/>
    <n v="0"/>
    <n v="0"/>
    <n v="1"/>
    <n v="0"/>
    <n v="0"/>
    <n v="0"/>
    <n v="0"/>
    <n v="0"/>
    <s v="yes"/>
    <s v="yes"/>
    <m/>
    <n v="400"/>
    <n v="400"/>
    <n v="17"/>
    <s v="Wholesaler"/>
    <n v="1"/>
    <n v="2"/>
    <n v="1.5"/>
    <s v="Price_inflation Shortage_of_demand Government_regulations"/>
    <n v="1"/>
    <n v="0"/>
    <n v="1"/>
    <n v="0"/>
    <n v="0"/>
    <n v="1"/>
    <n v="0"/>
    <n v="0"/>
    <n v="0"/>
    <n v="0"/>
    <n v="0"/>
    <m/>
    <n v="21861010"/>
    <s v="9e297fcf-7c05-4714-93dc-023d3c707e88"/>
    <s v="2018-04-27T20:42:25"/>
    <n v="156"/>
  </r>
  <r>
    <s v="YE0134"/>
    <s v="2018-04-27T23:42:23.063+03:00"/>
    <s v="2018-04-27T23:46:19.506+03:00"/>
    <s v="2018-04-27"/>
    <s v="ee.humanitarianresponse.info:EeFsRTlzl1QjZcp8"/>
    <s v="2018-04-24"/>
    <s v="مؤسسة التنمية المستدامة"/>
    <s v="SDF"/>
    <x v="0"/>
    <s v="YE17"/>
    <s v="Abs"/>
    <s v="YE1704"/>
    <s v="سوق عبس"/>
    <s v="Masabi Market"/>
    <s v="Other"/>
    <s v="Urban"/>
    <s v="no"/>
    <m/>
    <m/>
    <m/>
    <m/>
    <m/>
    <m/>
    <m/>
    <m/>
    <m/>
    <m/>
    <m/>
    <m/>
    <m/>
    <m/>
    <m/>
    <m/>
    <m/>
    <m/>
    <m/>
    <m/>
    <m/>
    <s v="no"/>
    <m/>
    <m/>
    <m/>
    <m/>
    <m/>
    <m/>
    <m/>
    <m/>
    <m/>
    <m/>
    <m/>
    <m/>
    <m/>
    <m/>
    <m/>
    <m/>
    <m/>
    <m/>
    <m/>
    <m/>
    <m/>
    <s v="yes"/>
    <s v="yes"/>
    <m/>
    <n v="70"/>
    <n v="70"/>
    <n v="17"/>
    <s v="Vendor"/>
    <n v="1"/>
    <n v="2"/>
    <n v="1.5"/>
    <s v="Price_inflation Government_regulations"/>
    <n v="1"/>
    <n v="0"/>
    <n v="0"/>
    <n v="0"/>
    <n v="0"/>
    <n v="1"/>
    <n v="0"/>
    <n v="0"/>
    <n v="0"/>
    <n v="0"/>
    <n v="0"/>
    <s v="no"/>
    <m/>
    <m/>
    <m/>
    <m/>
    <m/>
    <m/>
    <m/>
    <m/>
    <m/>
    <m/>
    <m/>
    <m/>
    <m/>
    <m/>
    <m/>
    <m/>
    <m/>
    <m/>
    <m/>
    <m/>
    <m/>
    <s v="yes"/>
    <s v="yes"/>
    <n v="125"/>
    <n v="80"/>
    <n v="64"/>
    <n v="17"/>
    <s v="Vendor"/>
    <n v="1"/>
    <n v="2"/>
    <n v="1.5"/>
    <s v="Price_inflation Government_regulations"/>
    <n v="1"/>
    <n v="0"/>
    <n v="0"/>
    <n v="0"/>
    <n v="0"/>
    <n v="1"/>
    <n v="0"/>
    <n v="0"/>
    <n v="0"/>
    <n v="0"/>
    <n v="0"/>
    <s v="yes"/>
    <s v="yes"/>
    <m/>
    <n v="100"/>
    <n v="100"/>
    <n v="17"/>
    <s v="Vendor"/>
    <n v="1"/>
    <n v="2"/>
    <n v="1.5"/>
    <s v="Price_inflation Government_regulations"/>
    <n v="1"/>
    <n v="0"/>
    <n v="0"/>
    <n v="0"/>
    <n v="0"/>
    <n v="1"/>
    <n v="0"/>
    <n v="0"/>
    <n v="0"/>
    <n v="0"/>
    <n v="0"/>
    <s v="yes"/>
    <s v="yes"/>
    <m/>
    <n v="350"/>
    <n v="350"/>
    <n v="17"/>
    <s v="Vendor"/>
    <n v="1"/>
    <n v="2"/>
    <n v="1.5"/>
    <s v="Price_inflation Government_regulations"/>
    <n v="1"/>
    <n v="0"/>
    <n v="0"/>
    <n v="0"/>
    <n v="0"/>
    <n v="1"/>
    <n v="0"/>
    <n v="0"/>
    <n v="0"/>
    <n v="0"/>
    <n v="0"/>
    <m/>
    <n v="21861032"/>
    <s v="fcb7a4b5-6f57-49da-8dca-156055e094b1"/>
    <s v="2018-04-27T20:46:22"/>
    <n v="157"/>
  </r>
  <r>
    <s v="YE0023"/>
    <s v="2018-04-29T09:06:22.365+03:00"/>
    <s v="2018-04-29T16:24:23.754+03:00"/>
    <s v="2018-04-29"/>
    <s v="ee.humanitarianresponse.info:Ip4qc9FLjsTQAC0Y"/>
    <s v="2018-04-24"/>
    <s v="رويا أمل الدولية"/>
    <s v="Vision Hope International"/>
    <x v="0"/>
    <s v="YE17"/>
    <s v="Aflah Al Yaman"/>
    <s v="YE1714"/>
    <s v="جياح"/>
    <s v="Ghilan station for treated water"/>
    <s v="District_level_market"/>
    <s v="Rural"/>
    <s v="yes"/>
    <s v="yes"/>
    <m/>
    <n v="358"/>
    <n v="358"/>
    <n v="17"/>
    <s v="Wholesaler"/>
    <n v="3"/>
    <n v="5"/>
    <n v="4"/>
    <s v="Price_inflation Government_regulations"/>
    <n v="1"/>
    <n v="0"/>
    <n v="0"/>
    <n v="0"/>
    <n v="0"/>
    <n v="1"/>
    <n v="0"/>
    <n v="0"/>
    <n v="0"/>
    <n v="0"/>
    <n v="0"/>
    <s v="yes"/>
    <s v="yes"/>
    <m/>
    <n v="345"/>
    <n v="345"/>
    <n v="17"/>
    <s v="Wholesaler"/>
    <n v="7"/>
    <n v="14"/>
    <n v="10.5"/>
    <s v="Price_inflation Government_regulations Transportation_issues"/>
    <n v="1"/>
    <n v="0"/>
    <n v="0"/>
    <n v="0"/>
    <n v="0"/>
    <n v="1"/>
    <n v="1"/>
    <n v="0"/>
    <n v="0"/>
    <n v="0"/>
    <n v="0"/>
    <s v="yes"/>
    <s v="yes"/>
    <m/>
    <n v="70"/>
    <n v="70"/>
    <n v="17"/>
    <s v="Wholesaler"/>
    <n v="1"/>
    <n v="2"/>
    <n v="1.5"/>
    <s v="Price_inflation Government_regulations"/>
    <n v="1"/>
    <n v="0"/>
    <n v="0"/>
    <n v="0"/>
    <n v="0"/>
    <n v="1"/>
    <n v="0"/>
    <n v="0"/>
    <n v="0"/>
    <n v="0"/>
    <n v="0"/>
    <s v="no"/>
    <m/>
    <m/>
    <m/>
    <m/>
    <m/>
    <m/>
    <m/>
    <m/>
    <m/>
    <m/>
    <m/>
    <m/>
    <m/>
    <m/>
    <m/>
    <m/>
    <m/>
    <m/>
    <m/>
    <m/>
    <m/>
    <s v="yes"/>
    <s v="yes"/>
    <n v="1"/>
    <n v="90"/>
    <n v="90"/>
    <n v="17"/>
    <s v="Wholesaler"/>
    <n v="1"/>
    <n v="2"/>
    <n v="1.5"/>
    <s v="Price_inflation Liquidity_shortage Government_regulations"/>
    <n v="1"/>
    <n v="1"/>
    <n v="0"/>
    <n v="0"/>
    <n v="0"/>
    <n v="1"/>
    <n v="0"/>
    <n v="0"/>
    <n v="0"/>
    <n v="0"/>
    <n v="0"/>
    <s v="yes"/>
    <s v="yes"/>
    <m/>
    <n v="70"/>
    <n v="70"/>
    <n v="17"/>
    <s v="Wholesaler"/>
    <n v="1"/>
    <n v="2"/>
    <n v="1.5"/>
    <s v="Price_inflation Government_regulations"/>
    <n v="1"/>
    <n v="0"/>
    <n v="0"/>
    <n v="0"/>
    <n v="0"/>
    <n v="1"/>
    <n v="0"/>
    <n v="0"/>
    <n v="0"/>
    <n v="0"/>
    <n v="0"/>
    <s v="yes"/>
    <s v="yes"/>
    <m/>
    <n v="300"/>
    <n v="300"/>
    <n v="17"/>
    <s v="Wholesaler"/>
    <n v="1"/>
    <n v="2"/>
    <n v="1.5"/>
    <s v="Price_inflation Shortage_of_demand Government_regulations"/>
    <n v="1"/>
    <n v="0"/>
    <n v="1"/>
    <n v="0"/>
    <n v="0"/>
    <n v="1"/>
    <n v="0"/>
    <n v="0"/>
    <n v="0"/>
    <n v="0"/>
    <n v="0"/>
    <s v="السوق بنيتة التحتية ضعيفة وعشوائية المباني أضافة الي وجود السوق في موقع منخفض يؤدي الي تجمع المياة الراكدة فيه . قرب السوق من مقلب القمامة الخاص بالمديرية .وعدم وجود محطة معالجة المياة."/>
    <n v="21920760"/>
    <s v="3cb01f69-cb14-4812-8fac-314cc4a8b39d"/>
    <s v="2018-04-29T13:24:33"/>
    <n v="217"/>
  </r>
  <r>
    <s v="YE0024"/>
    <s v="2018-04-29T09:27:55.096+03:00"/>
    <s v="2018-04-29T16:24:59.491+03:00"/>
    <s v="2018-04-29"/>
    <s v="ee.humanitarianresponse.info:Ip4qc9FLjsTQAC0Y"/>
    <s v="2018-04-24"/>
    <s v="رويا أمل الدولية"/>
    <s v="Vision Hope International"/>
    <x v="0"/>
    <s v="YE17"/>
    <s v="Aflah Al Yaman"/>
    <s v="YE1714"/>
    <s v="الربوع"/>
    <s v="Al mutea'"/>
    <s v="District_level_market"/>
    <s v="Rural"/>
    <s v="yes"/>
    <s v="yes"/>
    <m/>
    <n v="350"/>
    <n v="350"/>
    <n v="17"/>
    <s v="Wholesaler"/>
    <n v="1"/>
    <n v="2"/>
    <n v="1.5"/>
    <s v="Price_inflation Government_regulations Transportation_issues"/>
    <n v="1"/>
    <n v="0"/>
    <n v="0"/>
    <n v="0"/>
    <n v="0"/>
    <n v="1"/>
    <n v="1"/>
    <n v="0"/>
    <n v="0"/>
    <n v="0"/>
    <n v="0"/>
    <s v="yes"/>
    <s v="yes"/>
    <m/>
    <n v="340"/>
    <n v="340"/>
    <n v="17"/>
    <s v="Wholesaler"/>
    <n v="1"/>
    <n v="2"/>
    <n v="1.5"/>
    <s v="Price_inflation Government_regulations Transportation_issues"/>
    <n v="1"/>
    <n v="0"/>
    <n v="0"/>
    <n v="0"/>
    <n v="0"/>
    <n v="1"/>
    <n v="1"/>
    <n v="0"/>
    <n v="0"/>
    <n v="0"/>
    <n v="0"/>
    <s v="yes"/>
    <s v="yes"/>
    <m/>
    <n v="75"/>
    <n v="75"/>
    <n v="17"/>
    <s v="Wholesaler"/>
    <n v="1"/>
    <n v="2"/>
    <n v="1.5"/>
    <s v="Price_inflation Government_regulations"/>
    <n v="1"/>
    <n v="0"/>
    <n v="0"/>
    <n v="0"/>
    <n v="0"/>
    <n v="1"/>
    <n v="0"/>
    <n v="0"/>
    <n v="0"/>
    <n v="0"/>
    <n v="0"/>
    <s v="yes"/>
    <s v="yes"/>
    <m/>
    <n v="100"/>
    <n v="100"/>
    <n v="17"/>
    <s v="Vendor"/>
    <n v="1"/>
    <n v="2"/>
    <n v="1.5"/>
    <s v="Price_inflation"/>
    <n v="1"/>
    <n v="0"/>
    <n v="0"/>
    <n v="0"/>
    <n v="0"/>
    <n v="0"/>
    <n v="0"/>
    <n v="0"/>
    <n v="0"/>
    <n v="0"/>
    <n v="0"/>
    <s v="yes"/>
    <s v="yes"/>
    <n v="1"/>
    <n v="90"/>
    <n v="90"/>
    <n v="17"/>
    <s v="Wholesaler"/>
    <n v="1"/>
    <n v="2"/>
    <n v="1.5"/>
    <s v="Price_inflation Government_regulations Transportation_issues"/>
    <n v="1"/>
    <n v="0"/>
    <n v="0"/>
    <n v="0"/>
    <n v="0"/>
    <n v="1"/>
    <n v="1"/>
    <n v="0"/>
    <n v="0"/>
    <n v="0"/>
    <n v="0"/>
    <s v="yes"/>
    <s v="yes"/>
    <m/>
    <n v="80"/>
    <n v="80"/>
    <n v="17"/>
    <s v="Wholesaler"/>
    <n v="1"/>
    <n v="2"/>
    <n v="1.5"/>
    <s v="Price_inflation Government_regulations Transportation_issues"/>
    <n v="1"/>
    <n v="0"/>
    <n v="0"/>
    <n v="0"/>
    <n v="0"/>
    <n v="1"/>
    <n v="1"/>
    <n v="0"/>
    <n v="0"/>
    <n v="0"/>
    <n v="0"/>
    <s v="yes"/>
    <s v="yes"/>
    <m/>
    <n v="300"/>
    <n v="300"/>
    <n v="17"/>
    <s v="Wholesaler"/>
    <n v="1"/>
    <n v="2"/>
    <n v="1.5"/>
    <s v="Price_inflation Shortage_of_demand"/>
    <n v="1"/>
    <n v="0"/>
    <n v="1"/>
    <n v="0"/>
    <n v="0"/>
    <n v="0"/>
    <n v="0"/>
    <n v="0"/>
    <n v="0"/>
    <n v="0"/>
    <n v="0"/>
    <s v="السوق شعبي وفي وادي تجاة الامطار والسيول"/>
    <n v="21920795"/>
    <s v="0f4b6702-cbec-459d-af41-20a69519a264"/>
    <s v="2018-04-29T13:25:06"/>
    <n v="218"/>
  </r>
  <r>
    <s v="YE0101"/>
    <s v="2018-04-26T12:15:37.716+03:00"/>
    <s v="2018-04-27T01:06:54.809+03:00"/>
    <s v="2018-04-26"/>
    <s v="ee.humanitarianresponse.info:01ufehMPk0fm5ajf"/>
    <s v="2018-04-26"/>
    <s v="Save the Children"/>
    <s v="Save the Children"/>
    <x v="1"/>
    <s v="YE24"/>
    <s v="Al Buraiqeh"/>
    <s v="YE2404"/>
    <s v="Banafea"/>
    <s v="Al-Da'eri"/>
    <s v="District_level_market"/>
    <s v="Urban"/>
    <s v="yes"/>
    <s v="yes"/>
    <m/>
    <n v="290"/>
    <n v="290"/>
    <n v="24"/>
    <s v="Wholesaler"/>
    <n v="7"/>
    <m/>
    <n v="7"/>
    <s v="Insecurity_and_instability Supply_shortage Transportation_issues"/>
    <n v="0"/>
    <n v="0"/>
    <n v="0"/>
    <n v="1"/>
    <n v="1"/>
    <n v="0"/>
    <n v="1"/>
    <n v="0"/>
    <n v="0"/>
    <n v="0"/>
    <n v="0"/>
    <s v="yes"/>
    <s v="yes"/>
    <m/>
    <n v="315"/>
    <n v="315"/>
    <n v="19"/>
    <s v="Wholesaler"/>
    <n v="7"/>
    <m/>
    <n v="7"/>
    <s v="Insecurity_and_instability Supply_shortage Transportation_issues"/>
    <n v="0"/>
    <n v="0"/>
    <n v="0"/>
    <n v="1"/>
    <n v="1"/>
    <n v="0"/>
    <n v="1"/>
    <n v="0"/>
    <n v="0"/>
    <n v="0"/>
    <n v="0"/>
    <s v="yes"/>
    <s v="yes"/>
    <m/>
    <n v="100"/>
    <n v="100"/>
    <n v="24"/>
    <s v="Wholesaler"/>
    <n v="1"/>
    <m/>
    <n v="1"/>
    <s v="Transportation_issues"/>
    <n v="0"/>
    <n v="0"/>
    <n v="0"/>
    <n v="0"/>
    <n v="0"/>
    <n v="0"/>
    <n v="1"/>
    <n v="0"/>
    <n v="0"/>
    <n v="0"/>
    <n v="0"/>
    <s v="yes"/>
    <s v="yes"/>
    <m/>
    <n v="250"/>
    <n v="250"/>
    <n v="24"/>
    <s v="Wholesaler"/>
    <n v="1"/>
    <m/>
    <n v="1"/>
    <s v="Transportation_issues"/>
    <n v="0"/>
    <n v="0"/>
    <n v="0"/>
    <n v="0"/>
    <n v="0"/>
    <n v="0"/>
    <n v="1"/>
    <n v="0"/>
    <n v="0"/>
    <n v="0"/>
    <n v="0"/>
    <s v="yes"/>
    <s v="yes"/>
    <n v="70"/>
    <n v="100"/>
    <n v="142.85714285714286"/>
    <n v="29"/>
    <s v="Wholesaler"/>
    <n v="1"/>
    <m/>
    <n v="1"/>
    <s v="Transportation_issues"/>
    <n v="0"/>
    <n v="0"/>
    <n v="0"/>
    <n v="0"/>
    <n v="0"/>
    <n v="0"/>
    <n v="1"/>
    <n v="0"/>
    <n v="0"/>
    <n v="0"/>
    <n v="0"/>
    <s v="yes"/>
    <s v="yes"/>
    <m/>
    <n v="100"/>
    <n v="100"/>
    <n v="24"/>
    <s v="Wholesaler"/>
    <n v="1"/>
    <m/>
    <n v="1"/>
    <s v="Transportation_issues"/>
    <n v="0"/>
    <n v="0"/>
    <n v="0"/>
    <n v="0"/>
    <n v="0"/>
    <n v="0"/>
    <n v="1"/>
    <n v="0"/>
    <n v="0"/>
    <n v="0"/>
    <n v="0"/>
    <s v="yes"/>
    <s v="yes"/>
    <m/>
    <n v="400"/>
    <n v="400"/>
    <n v="24"/>
    <s v="Wholesaler"/>
    <n v="1"/>
    <m/>
    <n v="1"/>
    <s v="Transportation_issues"/>
    <n v="0"/>
    <n v="0"/>
    <n v="0"/>
    <n v="0"/>
    <n v="0"/>
    <n v="0"/>
    <n v="1"/>
    <n v="0"/>
    <n v="0"/>
    <n v="0"/>
    <n v="0"/>
    <m/>
    <n v="21824255"/>
    <s v="e9eb0db5-d879-4109-8432-a6685a35d4e4"/>
    <s v="2018-04-26T22:07:02"/>
    <n v="117"/>
  </r>
  <r>
    <s v="YE0128"/>
    <s v="2018-04-27T01:06:55.015+03:00"/>
    <s v="2018-04-27T01:25:12.210+03:00"/>
    <s v="2018-04-27"/>
    <s v="ee.humanitarianresponse.info:01ufehMPk0fm5ajf"/>
    <s v="2018-04-26"/>
    <s v="Save the Children"/>
    <s v="Save the Children"/>
    <x v="1"/>
    <s v="YE24"/>
    <s v="Al Buraiqeh"/>
    <s v="YE2404"/>
    <s v="Buraiqah Madinah Market"/>
    <s v="Al-hai Alzerai "/>
    <s v="District_level_market"/>
    <s v="Urban"/>
    <s v="yes"/>
    <s v="yes"/>
    <m/>
    <n v="290"/>
    <n v="290"/>
    <n v="24"/>
    <s v="Wholesaler"/>
    <n v="4"/>
    <m/>
    <n v="4"/>
    <s v="Supply_shortage Transportation_issues"/>
    <n v="0"/>
    <n v="0"/>
    <n v="0"/>
    <n v="0"/>
    <n v="1"/>
    <n v="0"/>
    <n v="1"/>
    <n v="0"/>
    <n v="0"/>
    <n v="0"/>
    <n v="0"/>
    <s v="yes"/>
    <s v="yes"/>
    <m/>
    <n v="315"/>
    <n v="315"/>
    <n v="19"/>
    <s v="Wholesaler"/>
    <n v="7"/>
    <m/>
    <n v="7"/>
    <s v="Supply_shortage Transportation_issues"/>
    <n v="0"/>
    <n v="0"/>
    <n v="0"/>
    <n v="0"/>
    <n v="1"/>
    <n v="0"/>
    <n v="1"/>
    <n v="0"/>
    <n v="0"/>
    <n v="0"/>
    <n v="0"/>
    <s v="yes"/>
    <s v="yes"/>
    <m/>
    <n v="100"/>
    <n v="100"/>
    <n v="24"/>
    <s v="Wholesaler"/>
    <n v="1"/>
    <m/>
    <n v="1"/>
    <s v="Transportation_issues"/>
    <n v="0"/>
    <n v="0"/>
    <n v="0"/>
    <n v="0"/>
    <n v="0"/>
    <n v="0"/>
    <n v="1"/>
    <n v="0"/>
    <n v="0"/>
    <n v="0"/>
    <n v="0"/>
    <s v="yes"/>
    <s v="yes"/>
    <m/>
    <n v="250"/>
    <n v="250"/>
    <n v="24"/>
    <s v="Wholesaler"/>
    <n v="1"/>
    <m/>
    <n v="1"/>
    <s v="Transportation_issues"/>
    <n v="0"/>
    <n v="0"/>
    <n v="0"/>
    <n v="0"/>
    <n v="0"/>
    <n v="0"/>
    <n v="1"/>
    <n v="0"/>
    <n v="0"/>
    <n v="0"/>
    <n v="0"/>
    <s v="yes"/>
    <s v="yes"/>
    <n v="70"/>
    <n v="100"/>
    <n v="142.85714285714286"/>
    <n v="24"/>
    <s v="Wholesaler"/>
    <n v="1"/>
    <m/>
    <n v="1"/>
    <s v="Transportation_issues"/>
    <n v="0"/>
    <n v="0"/>
    <n v="0"/>
    <n v="0"/>
    <n v="0"/>
    <n v="0"/>
    <n v="1"/>
    <n v="0"/>
    <n v="0"/>
    <n v="0"/>
    <n v="0"/>
    <s v="yes"/>
    <s v="yes"/>
    <m/>
    <n v="100"/>
    <n v="100"/>
    <n v="24"/>
    <s v="Wholesaler"/>
    <n v="1"/>
    <m/>
    <n v="1"/>
    <s v="Transportation_issues"/>
    <n v="0"/>
    <n v="0"/>
    <n v="0"/>
    <n v="0"/>
    <n v="0"/>
    <n v="0"/>
    <n v="1"/>
    <n v="0"/>
    <n v="0"/>
    <n v="0"/>
    <n v="0"/>
    <s v="yes"/>
    <s v="yes"/>
    <m/>
    <n v="400"/>
    <n v="400"/>
    <n v="24"/>
    <s v="Wholesaler"/>
    <n v="1"/>
    <m/>
    <n v="1"/>
    <s v="Transportation_issues"/>
    <n v="0"/>
    <n v="0"/>
    <n v="0"/>
    <n v="0"/>
    <n v="0"/>
    <n v="0"/>
    <n v="1"/>
    <n v="0"/>
    <n v="0"/>
    <n v="0"/>
    <n v="0"/>
    <m/>
    <n v="21824752"/>
    <s v="e2e6bb89-8bac-45b0-9983-b88f386fa48e"/>
    <s v="2018-04-26T22:25:18"/>
    <n v="118"/>
  </r>
  <r>
    <s v="YE0001"/>
    <m/>
    <s v="Wajdi"/>
    <d v="2018-04-23T00:00:00"/>
    <m/>
    <m/>
    <s v="ACTED"/>
    <s v="ACTED"/>
    <x v="2"/>
    <s v="YE11"/>
    <s v="Al Dhihar"/>
    <s v="YE1119"/>
    <s v=" Althalatheen   street"/>
    <s v="Al Mekhlafi Foodstuff shops"/>
    <s v="District Level Market"/>
    <s v="Urban"/>
    <s v="yes"/>
    <s v="yes"/>
    <m/>
    <n v="355"/>
    <n v="355"/>
    <n v="18"/>
    <s v="Wholesaler"/>
    <n v="2"/>
    <n v="5"/>
    <n v="3.5"/>
    <s v="Price Inflation  Supply Shortage"/>
    <n v="1"/>
    <n v="0"/>
    <n v="0"/>
    <n v="0"/>
    <n v="1"/>
    <n v="0"/>
    <n v="0"/>
    <n v="0"/>
    <n v="0"/>
    <n v="0"/>
    <n v="0"/>
    <s v="yes"/>
    <s v="yes"/>
    <m/>
    <n v="345"/>
    <n v="345"/>
    <n v="19"/>
    <s v="Wholesaler"/>
    <n v="5"/>
    <n v="7"/>
    <n v="6"/>
    <s v="Price Inflation Liquidity Shortage "/>
    <n v="1"/>
    <n v="1"/>
    <n v="0"/>
    <n v="0"/>
    <n v="0"/>
    <n v="0"/>
    <n v="0"/>
    <n v="0"/>
    <n v="0"/>
    <n v="0"/>
    <n v="0"/>
    <s v="yes"/>
    <s v="No"/>
    <n v="5"/>
    <n v="100"/>
    <m/>
    <n v="11"/>
    <s v="Wholesaler"/>
    <n v="1"/>
    <n v="3"/>
    <n v="2"/>
    <s v="No Constraints  "/>
    <n v="0"/>
    <n v="0"/>
    <n v="0"/>
    <n v="0"/>
    <n v="0"/>
    <n v="0"/>
    <n v="0"/>
    <n v="0"/>
    <n v="0"/>
    <n v="1"/>
    <n v="0"/>
    <s v="yes"/>
    <s v="yes"/>
    <m/>
    <n v="80"/>
    <n v="80"/>
    <n v="11"/>
    <s v="Wholesaler"/>
    <n v="7"/>
    <n v="30"/>
    <n v="18.5"/>
    <s v="Price Inflation Supply Shortage "/>
    <n v="1"/>
    <n v="0"/>
    <n v="0"/>
    <n v="0"/>
    <n v="1"/>
    <n v="0"/>
    <n v="0"/>
    <n v="0"/>
    <n v="0"/>
    <n v="0"/>
    <n v="0"/>
    <s v="yes"/>
    <s v="yes"/>
    <m/>
    <n v="90"/>
    <n v="90"/>
    <n v="11"/>
    <s v="Wholesaler"/>
    <n v="5"/>
    <n v="20"/>
    <n v="12.5"/>
    <s v="Shortage of Demand  "/>
    <n v="0"/>
    <n v="0"/>
    <n v="1"/>
    <n v="0"/>
    <n v="0"/>
    <n v="0"/>
    <n v="0"/>
    <n v="0"/>
    <n v="0"/>
    <n v="0"/>
    <n v="0"/>
    <s v="yes"/>
    <s v="yes"/>
    <m/>
    <n v="60"/>
    <n v="60"/>
    <n v="11"/>
    <s v="Wholesaler"/>
    <n v="10"/>
    <n v="30"/>
    <n v="20"/>
    <s v="Shortage of Demand  "/>
    <n v="0"/>
    <n v="0"/>
    <n v="1"/>
    <n v="0"/>
    <n v="0"/>
    <n v="0"/>
    <n v="0"/>
    <n v="0"/>
    <n v="0"/>
    <n v="0"/>
    <n v="0"/>
    <s v="yes"/>
    <s v="yes"/>
    <m/>
    <n v="350"/>
    <n v="350"/>
    <n v="11"/>
    <s v="Wholesaler"/>
    <n v="14"/>
    <n v="30"/>
    <n v="22"/>
    <s v="Shortage of Demand  "/>
    <n v="0"/>
    <n v="0"/>
    <n v="1"/>
    <n v="0"/>
    <n v="0"/>
    <n v="0"/>
    <n v="0"/>
    <n v="0"/>
    <n v="0"/>
    <n v="0"/>
    <n v="0"/>
    <s v="Water Desalination station treated water sells (treated water) 20 liters at 150 YER and the price of 5 liters by 40 YER."/>
    <m/>
    <m/>
    <m/>
    <m/>
  </r>
  <r>
    <s v="YE0224"/>
    <m/>
    <s v="Wajdi"/>
    <d v="2018-04-23T00:00:00"/>
    <m/>
    <m/>
    <s v="ACTED"/>
    <s v="ACTED"/>
    <x v="2"/>
    <s v="YE11"/>
    <s v="Al Dhihar"/>
    <s v="YE1119"/>
    <s v="  Al-Ma'ayeen"/>
    <s v="Sahdah"/>
    <s v="District Level Market"/>
    <s v="Urban"/>
    <s v="yes"/>
    <s v="yes"/>
    <m/>
    <n v="360"/>
    <n v="360"/>
    <n v="18"/>
    <s v="Wholesaler"/>
    <n v="3"/>
    <n v="7"/>
    <n v="5"/>
    <s v="Price Inflation Liquidity Shortage"/>
    <n v="1"/>
    <n v="1"/>
    <n v="0"/>
    <n v="0"/>
    <n v="0"/>
    <n v="0"/>
    <n v="0"/>
    <n v="0"/>
    <n v="0"/>
    <n v="0"/>
    <n v="0"/>
    <s v="yes"/>
    <s v="yes"/>
    <m/>
    <n v="355"/>
    <n v="355"/>
    <n v="30"/>
    <s v="Wholesaler"/>
    <n v="5"/>
    <n v="10"/>
    <n v="7.5"/>
    <s v="Price Inflation Shortage of Demand "/>
    <n v="1"/>
    <n v="0"/>
    <n v="1"/>
    <n v="0"/>
    <n v="0"/>
    <n v="0"/>
    <n v="0"/>
    <n v="0"/>
    <n v="0"/>
    <n v="0"/>
    <n v="0"/>
    <s v="yes"/>
    <s v="No"/>
    <n v="5"/>
    <n v="100"/>
    <m/>
    <n v="11"/>
    <s v="Wholesaler"/>
    <n v="2"/>
    <n v="3"/>
    <n v="2.5"/>
    <s v="No Constraints  "/>
    <n v="0"/>
    <n v="0"/>
    <n v="0"/>
    <n v="0"/>
    <n v="0"/>
    <n v="0"/>
    <n v="0"/>
    <n v="0"/>
    <n v="0"/>
    <n v="1"/>
    <n v="0"/>
    <s v="yes"/>
    <s v="yes"/>
    <m/>
    <n v="100"/>
    <n v="100"/>
    <n v="11"/>
    <s v="Wholesaler"/>
    <n v="5"/>
    <n v="10"/>
    <n v="7.5"/>
    <s v="Price Inflation Supply Shortage "/>
    <n v="1"/>
    <n v="0"/>
    <n v="0"/>
    <n v="0"/>
    <n v="1"/>
    <n v="0"/>
    <n v="0"/>
    <n v="0"/>
    <n v="0"/>
    <n v="0"/>
    <n v="0"/>
    <s v="yes"/>
    <s v="yes"/>
    <m/>
    <n v="150"/>
    <n v="150"/>
    <n v="11"/>
    <s v="Wholesaler"/>
    <n v="7"/>
    <n v="30"/>
    <n v="18.5"/>
    <s v="Shortage of Demand  "/>
    <n v="0"/>
    <n v="0"/>
    <n v="1"/>
    <n v="0"/>
    <n v="0"/>
    <n v="0"/>
    <n v="0"/>
    <n v="0"/>
    <n v="0"/>
    <n v="0"/>
    <n v="0"/>
    <s v="yes"/>
    <s v="No"/>
    <n v="110"/>
    <n v="80"/>
    <n v="72.727272727272734"/>
    <n v="11"/>
    <s v="Wholesaler"/>
    <n v="14"/>
    <n v="30"/>
    <n v="22"/>
    <s v="Shortage of Demand  "/>
    <n v="0"/>
    <n v="0"/>
    <n v="1"/>
    <n v="0"/>
    <n v="0"/>
    <n v="0"/>
    <n v="0"/>
    <n v="0"/>
    <n v="0"/>
    <n v="0"/>
    <n v="0"/>
    <s v="yes"/>
    <s v="yes"/>
    <m/>
    <n v="300"/>
    <n v="300"/>
    <n v="11"/>
    <s v="Wholesaler"/>
    <n v="10"/>
    <n v="30"/>
    <n v="20"/>
    <s v="Price Inflation  "/>
    <n v="1"/>
    <n v="0"/>
    <n v="0"/>
    <n v="0"/>
    <n v="0"/>
    <n v="0"/>
    <n v="0"/>
    <n v="0"/>
    <n v="0"/>
    <n v="0"/>
    <n v="0"/>
    <s v="The  petrol and diesel vendor reported  that there are sellers having trucks coming to provide his station. "/>
    <m/>
    <m/>
    <m/>
    <m/>
  </r>
  <r>
    <s v="YE0225"/>
    <m/>
    <s v="Wajdi"/>
    <d v="2018-04-23T00:00:00"/>
    <m/>
    <m/>
    <s v="ACTED"/>
    <s v="ACTED"/>
    <x v="2"/>
    <s v="YE11"/>
    <s v="Al Dhihar"/>
    <s v="YE1119"/>
    <s v="  Al-Sabal / Gawlat Al-Odain"/>
    <s v="Thafer Trading Stores"/>
    <s v="District Level Market"/>
    <s v="Urban"/>
    <s v="yes"/>
    <s v="yes"/>
    <m/>
    <n v="360"/>
    <n v="360"/>
    <n v="18"/>
    <s v="Wholesaler"/>
    <n v="3"/>
    <n v="6"/>
    <n v="4.5"/>
    <s v="Price Inflation Liquidity Shortage"/>
    <n v="1"/>
    <n v="1"/>
    <n v="0"/>
    <n v="0"/>
    <n v="0"/>
    <n v="0"/>
    <n v="0"/>
    <n v="0"/>
    <n v="0"/>
    <n v="0"/>
    <n v="0"/>
    <s v="yes"/>
    <s v="yes"/>
    <m/>
    <n v="350"/>
    <n v="350"/>
    <n v="18"/>
    <s v="Wholesaler"/>
    <n v="8"/>
    <n v="15"/>
    <n v="11.5"/>
    <s v="Price Inflation Supply Shortage Liquidity Shortage"/>
    <n v="1"/>
    <n v="1"/>
    <n v="0"/>
    <n v="0"/>
    <n v="1"/>
    <n v="0"/>
    <n v="0"/>
    <n v="0"/>
    <n v="0"/>
    <n v="0"/>
    <n v="0"/>
    <s v="yes"/>
    <s v="No"/>
    <n v="5"/>
    <n v="70"/>
    <m/>
    <n v="11"/>
    <s v="Wholesaler"/>
    <n v="4"/>
    <n v="7"/>
    <n v="5.5"/>
    <s v="No Constraints  "/>
    <n v="0"/>
    <n v="0"/>
    <n v="0"/>
    <n v="0"/>
    <n v="0"/>
    <n v="0"/>
    <n v="0"/>
    <n v="0"/>
    <n v="0"/>
    <n v="1"/>
    <n v="0"/>
    <s v="yes"/>
    <s v="yes"/>
    <m/>
    <n v="60"/>
    <n v="60"/>
    <n v="11"/>
    <s v="Wholesaler"/>
    <n v="20"/>
    <n v="40"/>
    <n v="30"/>
    <s v="Price Inflation Liquidity Shortage Government Regulations"/>
    <n v="1"/>
    <n v="1"/>
    <n v="0"/>
    <n v="0"/>
    <n v="0"/>
    <n v="1"/>
    <n v="1"/>
    <n v="0"/>
    <n v="0"/>
    <n v="0"/>
    <n v="0"/>
    <s v="yes"/>
    <s v="yes"/>
    <m/>
    <n v="100"/>
    <n v="100"/>
    <n v="11"/>
    <s v="Wholesaler"/>
    <n v="30"/>
    <n v="60"/>
    <n v="45"/>
    <s v="Shortage of Demand  "/>
    <n v="0"/>
    <n v="0"/>
    <n v="1"/>
    <n v="0"/>
    <n v="0"/>
    <n v="0"/>
    <n v="0"/>
    <n v="0"/>
    <n v="0"/>
    <n v="0"/>
    <n v="0"/>
    <s v="yes"/>
    <s v="yes"/>
    <m/>
    <n v="80"/>
    <n v="80"/>
    <n v="11"/>
    <s v="Wholesaler"/>
    <n v="30"/>
    <m/>
    <n v="30"/>
    <s v="Price Inflation Shortage of Demand Government Regulations"/>
    <n v="1"/>
    <n v="0"/>
    <n v="1"/>
    <n v="0"/>
    <n v="0"/>
    <n v="1"/>
    <n v="1"/>
    <n v="0"/>
    <n v="0"/>
    <n v="0"/>
    <n v="0"/>
    <s v="yes"/>
    <s v="yes"/>
    <m/>
    <n v="350"/>
    <n v="350"/>
    <n v="11"/>
    <s v="Wholesaler"/>
    <n v="30"/>
    <m/>
    <n v="30"/>
    <s v="Price Inflation Shortage of Demand "/>
    <n v="1"/>
    <n v="0"/>
    <n v="1"/>
    <n v="0"/>
    <n v="0"/>
    <n v="0"/>
    <n v="0"/>
    <n v="0"/>
    <n v="0"/>
    <n v="0"/>
    <n v="0"/>
    <s v="The  petrol and diesel vendor reported  that the supplier location is also from Hadrmout. "/>
    <m/>
    <m/>
    <m/>
    <m/>
  </r>
  <r>
    <s v="YE0137"/>
    <s v="2018-04-25T12:25:25.123+03:00"/>
    <s v="2018-04-25T15:03:49.239+03:00"/>
    <s v="2018-04-25"/>
    <s v="ee.humanitarianresponse.info:01ufehMPk0fm5ajf"/>
    <s v="2018-04-25"/>
    <s v="Save the Children"/>
    <s v="Save the Children"/>
    <x v="3"/>
    <s v="YE18"/>
    <s v="Al Hali"/>
    <s v="YE1823"/>
    <s v="Madeenat Al-Omal"/>
    <s v="Hyper Saver Supermarket Asr Branch"/>
    <s v="District_level_market"/>
    <s v="Urban"/>
    <s v="yes"/>
    <s v="yes"/>
    <m/>
    <n v="360"/>
    <n v="360"/>
    <n v="18"/>
    <s v="Wholesaler"/>
    <n v="1"/>
    <m/>
    <n v="1"/>
    <s v="Price_inflation Liquidity_shortage Insecurity_and_instability Transportation_issues"/>
    <n v="1"/>
    <n v="1"/>
    <n v="0"/>
    <n v="1"/>
    <n v="0"/>
    <n v="0"/>
    <n v="1"/>
    <n v="0"/>
    <n v="0"/>
    <n v="0"/>
    <n v="0"/>
    <s v="yes"/>
    <s v="yes"/>
    <m/>
    <n v="345"/>
    <n v="345"/>
    <n v="18"/>
    <s v="Wholesaler"/>
    <n v="1"/>
    <m/>
    <n v="1"/>
    <s v="Price_inflation Liquidity_shortage Insecurity_and_instability Transportation_issues"/>
    <n v="1"/>
    <n v="1"/>
    <n v="0"/>
    <n v="1"/>
    <n v="0"/>
    <n v="0"/>
    <n v="1"/>
    <n v="0"/>
    <n v="0"/>
    <n v="0"/>
    <n v="0"/>
    <s v="yes"/>
    <s v="No"/>
    <n v="500"/>
    <n v="1500"/>
    <m/>
    <n v="18"/>
    <s v="Wholesaler"/>
    <n v="1"/>
    <m/>
    <n v="1"/>
    <s v="Transportation_issues"/>
    <n v="0"/>
    <n v="0"/>
    <n v="0"/>
    <n v="0"/>
    <n v="0"/>
    <n v="0"/>
    <n v="1"/>
    <n v="0"/>
    <n v="0"/>
    <n v="0"/>
    <n v="0"/>
    <s v="yes"/>
    <s v="yes"/>
    <m/>
    <n v="150"/>
    <n v="150"/>
    <n v="18"/>
    <s v="Wholesaler"/>
    <n v="1"/>
    <m/>
    <n v="1"/>
    <s v="Transportation_issues"/>
    <n v="0"/>
    <n v="0"/>
    <n v="0"/>
    <n v="0"/>
    <n v="0"/>
    <n v="0"/>
    <n v="1"/>
    <n v="0"/>
    <n v="0"/>
    <n v="0"/>
    <n v="0"/>
    <s v="yes"/>
    <s v="yes"/>
    <n v="70"/>
    <n v="100"/>
    <n v="142.85714285714286"/>
    <n v="18"/>
    <s v="Wholesaler"/>
    <n v="0"/>
    <m/>
    <n v="0"/>
    <s v="Transportation_issues"/>
    <n v="0"/>
    <n v="0"/>
    <n v="0"/>
    <n v="0"/>
    <n v="0"/>
    <n v="0"/>
    <n v="1"/>
    <n v="0"/>
    <n v="0"/>
    <n v="0"/>
    <n v="0"/>
    <s v="yes"/>
    <s v="yes"/>
    <m/>
    <n v="60"/>
    <n v="60"/>
    <n v="18"/>
    <s v="Wholesaler"/>
    <n v="1"/>
    <m/>
    <n v="1"/>
    <s v="Liquidity_shortage"/>
    <n v="0"/>
    <n v="1"/>
    <n v="0"/>
    <n v="0"/>
    <n v="0"/>
    <n v="0"/>
    <n v="0"/>
    <n v="0"/>
    <n v="0"/>
    <n v="0"/>
    <n v="0"/>
    <s v="yes"/>
    <s v="no"/>
    <n v="12"/>
    <n v="300"/>
    <n v="250"/>
    <n v="18"/>
    <s v="Wholesaler"/>
    <n v="1"/>
    <m/>
    <n v="1"/>
    <s v="Transportation_issues"/>
    <n v="0"/>
    <n v="0"/>
    <n v="0"/>
    <n v="0"/>
    <n v="0"/>
    <n v="0"/>
    <n v="1"/>
    <n v="0"/>
    <n v="0"/>
    <n v="0"/>
    <n v="0"/>
    <m/>
    <n v="21735084"/>
    <s v="ba0f311f-e6c1-462c-848c-1efb613a672c"/>
    <s v="2018-04-25T12:03:55"/>
    <n v="61"/>
  </r>
  <r>
    <s v="YE0139"/>
    <s v="2018-04-25T15:25:48.960+03:00"/>
    <s v="2018-04-25T23:06:28.054+03:00"/>
    <s v="2018-04-25"/>
    <s v="ee.humanitarianresponse.info:01ufehMPk0fm5ajf"/>
    <s v="2018-04-25"/>
    <s v="Save the Children"/>
    <s v="Save the Children"/>
    <x v="3"/>
    <s v="YE18"/>
    <s v="Al Hali"/>
    <s v="YE1823"/>
    <s v="Shamsan Street"/>
    <s v="Saqeen Market"/>
    <s v="District_level_market"/>
    <s v="Urban"/>
    <s v="yes"/>
    <s v="yes"/>
    <m/>
    <n v="360"/>
    <n v="360"/>
    <n v="18"/>
    <s v="Wholesaler"/>
    <n v="1"/>
    <m/>
    <n v="1"/>
    <s v="Insecurity_and_instability Transportation_issues"/>
    <n v="0"/>
    <n v="0"/>
    <n v="0"/>
    <n v="1"/>
    <n v="0"/>
    <n v="0"/>
    <n v="1"/>
    <n v="0"/>
    <n v="0"/>
    <n v="0"/>
    <n v="0"/>
    <s v="yes"/>
    <s v="yes"/>
    <m/>
    <n v="345"/>
    <n v="345"/>
    <n v="18"/>
    <s v="Wholesaler"/>
    <n v="1"/>
    <m/>
    <n v="1"/>
    <s v="Insecurity_and_instability"/>
    <n v="0"/>
    <n v="0"/>
    <n v="0"/>
    <n v="1"/>
    <n v="0"/>
    <n v="0"/>
    <n v="0"/>
    <n v="0"/>
    <n v="0"/>
    <n v="0"/>
    <n v="0"/>
    <s v="yes"/>
    <s v="yes"/>
    <m/>
    <n v="100"/>
    <n v="100"/>
    <n v="18"/>
    <s v="Wholesaler"/>
    <n v="1"/>
    <m/>
    <n v="1"/>
    <s v="Transportation_issues"/>
    <n v="0"/>
    <n v="0"/>
    <n v="0"/>
    <n v="0"/>
    <n v="0"/>
    <n v="0"/>
    <n v="1"/>
    <n v="0"/>
    <n v="0"/>
    <n v="0"/>
    <n v="0"/>
    <s v="yes"/>
    <s v="no"/>
    <n v="1000"/>
    <n v="3000"/>
    <m/>
    <n v="18"/>
    <s v="Wholesaler"/>
    <n v="1"/>
    <m/>
    <n v="1"/>
    <s v="Transportation_issues"/>
    <n v="0"/>
    <n v="0"/>
    <n v="0"/>
    <n v="0"/>
    <n v="0"/>
    <n v="0"/>
    <n v="1"/>
    <n v="0"/>
    <n v="0"/>
    <n v="0"/>
    <n v="0"/>
    <s v="yes"/>
    <s v="yes"/>
    <n v="70"/>
    <n v="100"/>
    <n v="142.85714285714286"/>
    <n v="18"/>
    <s v="Wholesaler"/>
    <n v="1"/>
    <m/>
    <n v="1"/>
    <s v="Transportation_issues"/>
    <n v="0"/>
    <n v="0"/>
    <n v="0"/>
    <n v="0"/>
    <n v="0"/>
    <n v="0"/>
    <n v="1"/>
    <n v="0"/>
    <n v="0"/>
    <n v="0"/>
    <n v="0"/>
    <s v="yes"/>
    <s v="yes"/>
    <m/>
    <n v="60"/>
    <n v="60"/>
    <n v="18"/>
    <s v="Wholesaler"/>
    <n v="1"/>
    <m/>
    <n v="1"/>
    <s v="Transportation_issues"/>
    <n v="0"/>
    <n v="0"/>
    <n v="0"/>
    <n v="0"/>
    <n v="0"/>
    <n v="0"/>
    <n v="1"/>
    <n v="0"/>
    <n v="0"/>
    <n v="0"/>
    <n v="0"/>
    <s v="yes"/>
    <s v="no"/>
    <n v="12"/>
    <n v="250"/>
    <n v="208.33333333333331"/>
    <n v="18"/>
    <s v="Wholesaler"/>
    <n v="1"/>
    <m/>
    <n v="1"/>
    <s v="Transportation_issues"/>
    <n v="0"/>
    <n v="0"/>
    <n v="0"/>
    <n v="0"/>
    <n v="0"/>
    <n v="0"/>
    <n v="1"/>
    <n v="0"/>
    <n v="0"/>
    <n v="0"/>
    <n v="0"/>
    <s v="The major issue in transportation is the unavailability of diesel."/>
    <n v="21783198"/>
    <s v="ab3217a0-d257-4602-82d5-483cda60f2f7"/>
    <s v="2018-04-26T09:00:38"/>
    <n v="96"/>
  </r>
  <r>
    <s v="YE0132"/>
    <m/>
    <m/>
    <d v="2018-04-26T00:00:00"/>
    <m/>
    <m/>
    <s v="ACTED"/>
    <s v="ACTED"/>
    <x v="3"/>
    <s v="YE18"/>
    <s v="Al Hali"/>
    <s v="YE1823"/>
    <s v="7 July Zone"/>
    <s v="Saqeen Market"/>
    <s v="District Level Market"/>
    <s v="Urban"/>
    <s v="yes"/>
    <s v="yes"/>
    <m/>
    <n v="350"/>
    <n v="350"/>
    <n v="18"/>
    <s v="Wholesaler"/>
    <n v="0"/>
    <n v="2"/>
    <n v="1"/>
    <s v="Price Inflation"/>
    <n v="1"/>
    <n v="0"/>
    <n v="0"/>
    <n v="0"/>
    <n v="0"/>
    <n v="0"/>
    <n v="0"/>
    <n v="0"/>
    <n v="0"/>
    <n v="0"/>
    <n v="0"/>
    <s v="yes"/>
    <s v="yes"/>
    <m/>
    <n v="360"/>
    <n v="360"/>
    <n v="18"/>
    <s v="Wholesaler"/>
    <n v="0"/>
    <n v="14"/>
    <n v="7"/>
    <s v="Supply Shortage"/>
    <n v="0"/>
    <n v="0"/>
    <n v="0"/>
    <n v="0"/>
    <n v="1"/>
    <n v="0"/>
    <n v="0"/>
    <n v="0"/>
    <n v="0"/>
    <n v="0"/>
    <n v="0"/>
    <s v="yes"/>
    <s v="yes"/>
    <m/>
    <n v="100"/>
    <n v="100"/>
    <n v="18"/>
    <s v="Wholesaler"/>
    <n v="0"/>
    <n v="0"/>
    <n v="0"/>
    <s v="No Constraints"/>
    <n v="0"/>
    <n v="0"/>
    <n v="0"/>
    <n v="0"/>
    <n v="0"/>
    <n v="0"/>
    <n v="0"/>
    <n v="0"/>
    <n v="0"/>
    <n v="1"/>
    <n v="0"/>
    <s v="yes"/>
    <s v="yes"/>
    <m/>
    <n v="100"/>
    <n v="100"/>
    <n v="18"/>
    <s v="Wholesaler"/>
    <n v="0"/>
    <n v="1"/>
    <n v="0.5"/>
    <s v="No Constraints"/>
    <n v="0"/>
    <n v="0"/>
    <n v="0"/>
    <n v="0"/>
    <n v="0"/>
    <n v="0"/>
    <n v="0"/>
    <n v="0"/>
    <n v="0"/>
    <n v="1"/>
    <n v="0"/>
    <s v="yes"/>
    <s v="yes"/>
    <m/>
    <n v="170"/>
    <n v="170"/>
    <n v="18"/>
    <s v="Wholesaler"/>
    <n v="0"/>
    <n v="1"/>
    <n v="0.5"/>
    <s v="No Constraints"/>
    <n v="0"/>
    <n v="0"/>
    <n v="0"/>
    <n v="0"/>
    <n v="0"/>
    <n v="0"/>
    <n v="0"/>
    <n v="0"/>
    <n v="0"/>
    <n v="1"/>
    <n v="0"/>
    <s v="yes"/>
    <s v="No"/>
    <n v="110"/>
    <n v="80"/>
    <n v="72.727272727272734"/>
    <n v="18"/>
    <s v="Wholesaler"/>
    <n v="1"/>
    <n v="2"/>
    <n v="1.5"/>
    <s v="No Constraints"/>
    <n v="0"/>
    <n v="0"/>
    <n v="0"/>
    <n v="0"/>
    <n v="0"/>
    <n v="0"/>
    <n v="0"/>
    <n v="0"/>
    <n v="0"/>
    <n v="1"/>
    <n v="0"/>
    <s v="yes"/>
    <s v="no"/>
    <n v="9"/>
    <n v="400"/>
    <n v="444.44444444444446"/>
    <n v="18"/>
    <s v="Wholesaler"/>
    <n v="4"/>
    <n v="10"/>
    <n v="7"/>
    <s v="No Constraints"/>
    <n v="0"/>
    <n v="0"/>
    <n v="0"/>
    <n v="0"/>
    <n v="0"/>
    <n v="0"/>
    <n v="0"/>
    <n v="0"/>
    <n v="0"/>
    <n v="1"/>
    <n v="0"/>
    <m/>
    <m/>
    <m/>
    <m/>
    <m/>
  </r>
  <r>
    <s v="YE0133"/>
    <m/>
    <m/>
    <d v="2018-04-26T00:00:00"/>
    <m/>
    <m/>
    <s v="ACTED"/>
    <s v="ACTED"/>
    <x v="3"/>
    <s v="YE18"/>
    <s v="Al Hali"/>
    <s v="YE1823"/>
    <s v="7 July Zone"/>
    <s v="Sha'ara market"/>
    <s v="District Level Market"/>
    <s v="Urban"/>
    <s v="yes"/>
    <s v="yes"/>
    <m/>
    <n v="350"/>
    <n v="350"/>
    <n v="18"/>
    <s v="Wholesaler"/>
    <n v="1"/>
    <n v="2"/>
    <n v="1.5"/>
    <s v="Price Inflation"/>
    <n v="1"/>
    <n v="0"/>
    <n v="0"/>
    <n v="0"/>
    <n v="0"/>
    <n v="0"/>
    <n v="0"/>
    <n v="0"/>
    <n v="0"/>
    <n v="0"/>
    <n v="0"/>
    <s v="yes"/>
    <s v="yes"/>
    <m/>
    <n v="360"/>
    <n v="360"/>
    <n v="18"/>
    <s v="Wholesaler"/>
    <n v="0"/>
    <n v="2"/>
    <n v="1"/>
    <s v="Supply Shortage"/>
    <n v="0"/>
    <n v="0"/>
    <n v="0"/>
    <n v="0"/>
    <n v="1"/>
    <n v="0"/>
    <n v="0"/>
    <n v="0"/>
    <n v="0"/>
    <n v="0"/>
    <n v="0"/>
    <s v="yes"/>
    <s v="yes"/>
    <m/>
    <n v="100"/>
    <n v="100"/>
    <n v="18"/>
    <s v="Wholesaler"/>
    <n v="0"/>
    <n v="0"/>
    <n v="0"/>
    <s v="No Constraints"/>
    <n v="0"/>
    <n v="0"/>
    <n v="0"/>
    <n v="0"/>
    <n v="0"/>
    <n v="0"/>
    <n v="0"/>
    <n v="0"/>
    <n v="0"/>
    <n v="1"/>
    <n v="0"/>
    <s v="yes"/>
    <s v="yes"/>
    <m/>
    <n v="100"/>
    <n v="100"/>
    <n v="18"/>
    <s v="Wholesaler"/>
    <n v="0"/>
    <n v="0"/>
    <n v="0"/>
    <s v="No Constraints"/>
    <n v="0"/>
    <n v="0"/>
    <n v="0"/>
    <n v="0"/>
    <n v="0"/>
    <n v="0"/>
    <n v="0"/>
    <n v="0"/>
    <n v="0"/>
    <n v="1"/>
    <n v="0"/>
    <s v="yes"/>
    <s v="yes"/>
    <m/>
    <n v="170"/>
    <n v="170"/>
    <n v="18"/>
    <s v="Wholesaler"/>
    <n v="0"/>
    <n v="0"/>
    <n v="0"/>
    <s v="No Constraints"/>
    <n v="0"/>
    <n v="0"/>
    <n v="0"/>
    <n v="0"/>
    <n v="0"/>
    <n v="0"/>
    <n v="0"/>
    <n v="0"/>
    <n v="0"/>
    <n v="1"/>
    <n v="0"/>
    <s v="yes"/>
    <s v="yes"/>
    <m/>
    <n v="100"/>
    <n v="100"/>
    <n v="18"/>
    <s v="Wholesaler"/>
    <n v="1"/>
    <n v="2"/>
    <n v="1.5"/>
    <s v="No Constraints"/>
    <n v="0"/>
    <n v="0"/>
    <n v="0"/>
    <n v="0"/>
    <n v="0"/>
    <n v="0"/>
    <n v="0"/>
    <n v="0"/>
    <n v="0"/>
    <n v="1"/>
    <n v="0"/>
    <s v="yes"/>
    <s v="no"/>
    <n v="8"/>
    <n v="400"/>
    <n v="500"/>
    <n v="18"/>
    <s v="Wholesaler"/>
    <n v="0"/>
    <n v="0"/>
    <n v="0"/>
    <s v="No Constraints"/>
    <n v="0"/>
    <n v="0"/>
    <n v="0"/>
    <n v="0"/>
    <n v="0"/>
    <n v="0"/>
    <n v="0"/>
    <n v="0"/>
    <n v="0"/>
    <n v="1"/>
    <n v="0"/>
    <m/>
    <m/>
    <m/>
    <m/>
    <m/>
  </r>
  <r>
    <s v="YE0134"/>
    <m/>
    <m/>
    <d v="2018-04-26T00:00:00"/>
    <m/>
    <m/>
    <s v="ACTED"/>
    <s v="ACTED"/>
    <x v="3"/>
    <s v="YE18"/>
    <s v="Al Hali"/>
    <s v="YE1823"/>
    <s v="7 July Zone"/>
    <s v="Sha'ara market"/>
    <s v="District Level Market"/>
    <s v="Urban"/>
    <s v="yes"/>
    <s v="yes"/>
    <m/>
    <n v="355"/>
    <n v="355"/>
    <n v="18"/>
    <s v="Wholesaler"/>
    <n v="0"/>
    <n v="1"/>
    <n v="0.5"/>
    <s v="No Constraints"/>
    <n v="0"/>
    <n v="0"/>
    <n v="0"/>
    <n v="0"/>
    <n v="0"/>
    <n v="0"/>
    <n v="0"/>
    <n v="0"/>
    <n v="0"/>
    <n v="1"/>
    <n v="0"/>
    <s v="yes"/>
    <s v="yes"/>
    <m/>
    <n v="360"/>
    <n v="360"/>
    <n v="18"/>
    <s v="Wholesaler"/>
    <n v="0"/>
    <n v="0"/>
    <n v="0"/>
    <s v="No Constraints"/>
    <n v="0"/>
    <n v="0"/>
    <n v="0"/>
    <n v="0"/>
    <n v="0"/>
    <n v="0"/>
    <n v="0"/>
    <n v="0"/>
    <n v="0"/>
    <n v="1"/>
    <n v="0"/>
    <s v="yes"/>
    <s v="yes"/>
    <m/>
    <n v="100"/>
    <n v="100"/>
    <n v="18"/>
    <s v="Wholesaler"/>
    <n v="0"/>
    <n v="0"/>
    <n v="0"/>
    <s v="No Constraints"/>
    <n v="0"/>
    <n v="0"/>
    <n v="0"/>
    <n v="0"/>
    <n v="0"/>
    <n v="0"/>
    <n v="0"/>
    <n v="0"/>
    <n v="0"/>
    <n v="1"/>
    <n v="0"/>
    <s v="yes"/>
    <s v="yes"/>
    <m/>
    <n v="100"/>
    <n v="100"/>
    <n v="18"/>
    <s v="Wholesaler"/>
    <n v="0"/>
    <n v="1"/>
    <n v="0.5"/>
    <s v="No Constraints"/>
    <n v="0"/>
    <n v="0"/>
    <n v="0"/>
    <n v="0"/>
    <n v="0"/>
    <n v="0"/>
    <n v="0"/>
    <n v="0"/>
    <n v="0"/>
    <n v="1"/>
    <n v="0"/>
    <s v="yes"/>
    <s v="yes"/>
    <m/>
    <n v="180"/>
    <n v="180"/>
    <n v="18"/>
    <s v="Wholesaler"/>
    <n v="0"/>
    <n v="0"/>
    <n v="0"/>
    <s v="No Constraints"/>
    <n v="0"/>
    <n v="0"/>
    <n v="0"/>
    <n v="0"/>
    <n v="0"/>
    <n v="0"/>
    <n v="0"/>
    <n v="0"/>
    <n v="0"/>
    <n v="1"/>
    <n v="0"/>
    <s v="yes"/>
    <s v="No"/>
    <n v="110"/>
    <n v="80"/>
    <n v="72.727272727272734"/>
    <n v="18"/>
    <s v="Wholesaler"/>
    <n v="1"/>
    <n v="2"/>
    <n v="1.5"/>
    <s v="No Constraints"/>
    <n v="0"/>
    <n v="0"/>
    <n v="0"/>
    <n v="0"/>
    <n v="0"/>
    <n v="0"/>
    <n v="0"/>
    <n v="0"/>
    <n v="0"/>
    <n v="1"/>
    <n v="0"/>
    <s v="yes"/>
    <s v="no"/>
    <n v="9"/>
    <n v="400"/>
    <n v="444.44444444444446"/>
    <n v="18"/>
    <s v="Wholesaler"/>
    <n v="0"/>
    <n v="1"/>
    <n v="0.5"/>
    <s v="No Constraints"/>
    <n v="0"/>
    <n v="0"/>
    <n v="0"/>
    <n v="0"/>
    <n v="0"/>
    <n v="0"/>
    <n v="0"/>
    <n v="0"/>
    <n v="0"/>
    <n v="1"/>
    <n v="0"/>
    <m/>
    <m/>
    <m/>
    <m/>
    <m/>
  </r>
  <r>
    <s v="YE0135"/>
    <m/>
    <m/>
    <d v="2018-04-26T00:00:00"/>
    <m/>
    <m/>
    <s v="ACTED"/>
    <s v="ACTED"/>
    <x v="3"/>
    <s v="YE18"/>
    <s v="Al Hali"/>
    <s v="YE1823"/>
    <s v="AlSalakhana"/>
    <s v="Sha'ara market"/>
    <s v="District Level Market"/>
    <s v="Urban"/>
    <s v="yes"/>
    <s v="yes"/>
    <m/>
    <n v="350"/>
    <n v="350"/>
    <n v="18"/>
    <s v="Wholesaler"/>
    <n v="0"/>
    <n v="0"/>
    <n v="0"/>
    <s v="No Constraints"/>
    <n v="0"/>
    <n v="0"/>
    <n v="0"/>
    <n v="0"/>
    <n v="0"/>
    <n v="0"/>
    <n v="0"/>
    <n v="0"/>
    <n v="0"/>
    <n v="1"/>
    <n v="0"/>
    <s v="yes"/>
    <s v="yes"/>
    <m/>
    <n v="360"/>
    <n v="360"/>
    <n v="18"/>
    <s v="Wholesaler"/>
    <n v="0"/>
    <n v="1"/>
    <n v="0.5"/>
    <s v="Supply Shortage"/>
    <n v="0"/>
    <n v="0"/>
    <n v="0"/>
    <n v="0"/>
    <n v="1"/>
    <n v="0"/>
    <n v="0"/>
    <n v="0"/>
    <n v="0"/>
    <n v="0"/>
    <n v="0"/>
    <s v="yes"/>
    <s v="yes"/>
    <m/>
    <n v="100"/>
    <n v="100"/>
    <n v="18"/>
    <s v="Wholesaler"/>
    <n v="0"/>
    <n v="0"/>
    <n v="0"/>
    <s v="No Constraints"/>
    <n v="0"/>
    <n v="0"/>
    <n v="0"/>
    <n v="0"/>
    <n v="0"/>
    <n v="0"/>
    <n v="0"/>
    <n v="0"/>
    <n v="0"/>
    <n v="1"/>
    <n v="0"/>
    <s v="yes"/>
    <s v="yes"/>
    <m/>
    <n v="80"/>
    <n v="80"/>
    <n v="18"/>
    <s v="Wholesaler"/>
    <n v="0"/>
    <n v="1"/>
    <n v="0.5"/>
    <s v="No Constraints"/>
    <n v="0"/>
    <n v="0"/>
    <n v="0"/>
    <n v="0"/>
    <n v="0"/>
    <n v="0"/>
    <n v="0"/>
    <n v="0"/>
    <n v="0"/>
    <n v="1"/>
    <n v="0"/>
    <s v="yes"/>
    <s v="yes"/>
    <m/>
    <n v="90"/>
    <n v="90"/>
    <n v="18"/>
    <s v="Wholesaler"/>
    <n v="0"/>
    <n v="0"/>
    <n v="0"/>
    <s v="No Constraints"/>
    <n v="0"/>
    <n v="0"/>
    <n v="0"/>
    <n v="0"/>
    <n v="0"/>
    <n v="0"/>
    <n v="0"/>
    <n v="0"/>
    <n v="0"/>
    <n v="1"/>
    <n v="0"/>
    <s v="yes"/>
    <s v="No"/>
    <n v="110"/>
    <n v="80"/>
    <n v="72.727272727272734"/>
    <n v="18"/>
    <s v="Wholesaler"/>
    <n v="0"/>
    <n v="0"/>
    <n v="0"/>
    <s v="No Constraints"/>
    <n v="0"/>
    <n v="0"/>
    <n v="0"/>
    <n v="0"/>
    <n v="0"/>
    <n v="0"/>
    <n v="0"/>
    <n v="0"/>
    <n v="0"/>
    <n v="1"/>
    <n v="0"/>
    <s v="yes"/>
    <s v="no"/>
    <n v="9"/>
    <n v="400"/>
    <n v="444.44444444444446"/>
    <n v="18"/>
    <s v="Wholesaler"/>
    <n v="0"/>
    <n v="1"/>
    <n v="0.5"/>
    <s v="No Constraints"/>
    <n v="0"/>
    <n v="0"/>
    <n v="0"/>
    <n v="0"/>
    <n v="0"/>
    <n v="0"/>
    <n v="0"/>
    <n v="0"/>
    <n v="0"/>
    <n v="1"/>
    <n v="0"/>
    <m/>
    <m/>
    <m/>
    <m/>
    <m/>
  </r>
  <r>
    <s v="YE0136"/>
    <m/>
    <m/>
    <d v="2018-04-26T00:00:00"/>
    <m/>
    <m/>
    <s v="ACTED"/>
    <s v="ACTED"/>
    <x v="3"/>
    <s v="YE18"/>
    <s v="Al Hali"/>
    <s v="YE1823"/>
    <s v="AlSalakhana"/>
    <s v="Abs market"/>
    <s v="District Level Market"/>
    <s v="Urban"/>
    <s v="yes"/>
    <s v="yes"/>
    <m/>
    <n v="350"/>
    <n v="350"/>
    <n v="18"/>
    <s v="Wholesaler"/>
    <n v="0"/>
    <n v="0"/>
    <n v="0"/>
    <s v="Price Inflation"/>
    <n v="1"/>
    <n v="0"/>
    <n v="0"/>
    <n v="0"/>
    <n v="0"/>
    <n v="0"/>
    <n v="0"/>
    <n v="0"/>
    <n v="0"/>
    <n v="0"/>
    <n v="0"/>
    <s v="yes"/>
    <s v="yes"/>
    <m/>
    <n v="360"/>
    <n v="360"/>
    <n v="18"/>
    <s v="Wholesaler"/>
    <n v="0"/>
    <n v="0"/>
    <n v="0"/>
    <s v="No Constraints"/>
    <n v="0"/>
    <n v="0"/>
    <n v="0"/>
    <n v="0"/>
    <n v="0"/>
    <n v="0"/>
    <n v="0"/>
    <n v="0"/>
    <n v="0"/>
    <n v="1"/>
    <n v="0"/>
    <s v="yes"/>
    <s v="yes"/>
    <m/>
    <n v="100"/>
    <n v="100"/>
    <n v="18"/>
    <s v="Wholesaler"/>
    <n v="0"/>
    <n v="0"/>
    <n v="0"/>
    <s v="No Constraints"/>
    <n v="0"/>
    <n v="0"/>
    <n v="0"/>
    <n v="0"/>
    <n v="0"/>
    <n v="0"/>
    <n v="0"/>
    <n v="0"/>
    <n v="0"/>
    <n v="1"/>
    <n v="0"/>
    <s v="yes"/>
    <s v="yes"/>
    <m/>
    <n v="100"/>
    <n v="100"/>
    <n v="18"/>
    <s v="Wholesaler"/>
    <n v="0"/>
    <n v="0"/>
    <n v="0"/>
    <s v="No Constraints"/>
    <n v="0"/>
    <n v="0"/>
    <n v="0"/>
    <n v="0"/>
    <n v="0"/>
    <n v="0"/>
    <n v="0"/>
    <n v="0"/>
    <n v="0"/>
    <n v="1"/>
    <n v="0"/>
    <s v="yes"/>
    <s v="yes"/>
    <m/>
    <n v="100"/>
    <n v="100"/>
    <n v="18"/>
    <s v="Wholesaler"/>
    <n v="0"/>
    <n v="1"/>
    <n v="0.5"/>
    <s v="No Constraints"/>
    <n v="0"/>
    <n v="0"/>
    <n v="0"/>
    <n v="0"/>
    <n v="0"/>
    <n v="0"/>
    <n v="0"/>
    <n v="0"/>
    <n v="0"/>
    <n v="1"/>
    <n v="0"/>
    <s v="yes"/>
    <s v="No"/>
    <n v="110"/>
    <n v="80"/>
    <n v="72.727272727272734"/>
    <n v="18"/>
    <s v="Wholesaler"/>
    <n v="0"/>
    <n v="1"/>
    <n v="0.5"/>
    <s v="No Constraints"/>
    <n v="0"/>
    <n v="0"/>
    <n v="0"/>
    <n v="0"/>
    <n v="0"/>
    <n v="0"/>
    <n v="0"/>
    <n v="0"/>
    <n v="0"/>
    <n v="1"/>
    <n v="0"/>
    <s v="yes"/>
    <s v="yes"/>
    <m/>
    <n v="350"/>
    <n v="350"/>
    <n v="18"/>
    <s v="Wholesaler"/>
    <n v="1"/>
    <n v="2"/>
    <n v="1.5"/>
    <s v="No Constraints"/>
    <n v="0"/>
    <n v="0"/>
    <n v="0"/>
    <n v="0"/>
    <n v="0"/>
    <n v="0"/>
    <n v="0"/>
    <n v="0"/>
    <n v="0"/>
    <n v="1"/>
    <n v="0"/>
    <m/>
    <m/>
    <m/>
    <m/>
    <m/>
  </r>
  <r>
    <s v="YE0172"/>
    <m/>
    <m/>
    <d v="2018-04-26T00:00:00"/>
    <m/>
    <m/>
    <s v="ACTED"/>
    <s v="ACTED"/>
    <x v="3"/>
    <s v="YE18"/>
    <s v="Al Hali"/>
    <s v="YE1823"/>
    <s v="AlSalakhana"/>
    <s v="Abs market"/>
    <s v="District Level Market"/>
    <s v="Urban"/>
    <s v="yes"/>
    <s v="yes"/>
    <m/>
    <n v="350"/>
    <n v="350"/>
    <n v="18"/>
    <s v="Wholesaler"/>
    <n v="0"/>
    <n v="0"/>
    <n v="0"/>
    <s v="No Constraints"/>
    <n v="0"/>
    <n v="0"/>
    <n v="0"/>
    <n v="0"/>
    <n v="0"/>
    <n v="0"/>
    <n v="0"/>
    <n v="0"/>
    <n v="0"/>
    <n v="1"/>
    <n v="0"/>
    <s v="yes"/>
    <s v="yes"/>
    <m/>
    <n v="355"/>
    <n v="355"/>
    <n v="18"/>
    <s v="Wholesaler"/>
    <n v="0"/>
    <n v="2"/>
    <n v="1"/>
    <s v="Supply Shortage"/>
    <n v="0"/>
    <n v="0"/>
    <n v="0"/>
    <n v="0"/>
    <n v="1"/>
    <n v="0"/>
    <n v="0"/>
    <n v="0"/>
    <n v="0"/>
    <n v="0"/>
    <n v="0"/>
    <s v="yes"/>
    <s v="yes"/>
    <m/>
    <n v="120"/>
    <n v="120"/>
    <n v="18"/>
    <s v="Wholesaler"/>
    <n v="0"/>
    <n v="0"/>
    <n v="0"/>
    <s v="No Constraints"/>
    <n v="0"/>
    <n v="0"/>
    <n v="0"/>
    <n v="0"/>
    <n v="0"/>
    <n v="0"/>
    <n v="0"/>
    <n v="0"/>
    <n v="0"/>
    <n v="1"/>
    <n v="0"/>
    <s v="yes"/>
    <s v="yes"/>
    <m/>
    <n v="100"/>
    <n v="100"/>
    <n v="18"/>
    <s v="Wholesaler"/>
    <n v="0"/>
    <n v="0"/>
    <n v="0"/>
    <s v="No Constraints"/>
    <n v="0"/>
    <n v="0"/>
    <n v="0"/>
    <n v="0"/>
    <n v="0"/>
    <n v="0"/>
    <n v="0"/>
    <n v="0"/>
    <n v="0"/>
    <n v="1"/>
    <n v="0"/>
    <s v="yes"/>
    <s v="yes"/>
    <m/>
    <n v="100"/>
    <n v="100"/>
    <n v="18"/>
    <s v="Wholesaler"/>
    <n v="0"/>
    <n v="0"/>
    <n v="0"/>
    <s v="No Constraints"/>
    <n v="0"/>
    <n v="0"/>
    <n v="0"/>
    <n v="0"/>
    <n v="0"/>
    <n v="0"/>
    <n v="0"/>
    <n v="0"/>
    <n v="0"/>
    <n v="1"/>
    <n v="0"/>
    <s v="yes"/>
    <s v="yes"/>
    <m/>
    <n v="110"/>
    <n v="110"/>
    <n v="18"/>
    <s v="Wholesaler"/>
    <n v="0"/>
    <n v="0"/>
    <n v="0"/>
    <s v="No Constraints"/>
    <n v="0"/>
    <n v="0"/>
    <n v="0"/>
    <n v="0"/>
    <n v="0"/>
    <n v="0"/>
    <n v="0"/>
    <n v="0"/>
    <n v="0"/>
    <n v="1"/>
    <n v="0"/>
    <s v="yes"/>
    <s v="no"/>
    <n v="9"/>
    <n v="400"/>
    <n v="444.44444444444446"/>
    <n v="18"/>
    <s v="Wholesaler"/>
    <n v="0"/>
    <n v="0"/>
    <n v="0"/>
    <s v="No Constraints"/>
    <n v="0"/>
    <n v="0"/>
    <n v="0"/>
    <n v="0"/>
    <n v="0"/>
    <n v="0"/>
    <n v="0"/>
    <n v="0"/>
    <n v="0"/>
    <n v="1"/>
    <n v="0"/>
    <m/>
    <m/>
    <m/>
    <m/>
    <m/>
  </r>
  <r>
    <s v="YE0138"/>
    <s v="2018-04-25T15:03:49.454+03:00"/>
    <s v="2018-04-25T15:25:48.689+03:00"/>
    <s v="2018-04-25"/>
    <s v="ee.humanitarianresponse.info:01ufehMPk0fm5ajf"/>
    <s v="2018-04-25"/>
    <s v="Save the Children"/>
    <s v="Save the Children"/>
    <x v="3"/>
    <s v="YE18"/>
    <s v="Al Hawak"/>
    <s v="YE1821"/>
    <s v="Ghalil Market"/>
    <s v="Salba Supermarket"/>
    <s v="District_level_market"/>
    <s v="Urban"/>
    <s v="yes"/>
    <s v="yes"/>
    <m/>
    <n v="360"/>
    <n v="360"/>
    <n v="18"/>
    <s v="Wholesaler"/>
    <n v="1"/>
    <m/>
    <n v="1"/>
    <s v="Insecurity_and_instability Transportation_issues"/>
    <n v="0"/>
    <n v="0"/>
    <n v="0"/>
    <n v="1"/>
    <n v="0"/>
    <n v="0"/>
    <n v="1"/>
    <n v="0"/>
    <n v="0"/>
    <n v="0"/>
    <n v="0"/>
    <s v="yes"/>
    <s v="yes"/>
    <m/>
    <n v="350"/>
    <n v="350"/>
    <n v="18"/>
    <s v="Wholesaler"/>
    <n v="1"/>
    <m/>
    <n v="1"/>
    <s v="Insecurity_and_instability Transportation_issues"/>
    <n v="0"/>
    <n v="0"/>
    <n v="0"/>
    <n v="1"/>
    <n v="0"/>
    <n v="0"/>
    <n v="1"/>
    <n v="0"/>
    <n v="0"/>
    <n v="0"/>
    <n v="0"/>
    <s v="yes"/>
    <s v="No"/>
    <n v="1000"/>
    <n v="2000"/>
    <m/>
    <n v="18"/>
    <s v="Wholesaler"/>
    <n v="1"/>
    <m/>
    <n v="1"/>
    <s v="Transportation_issues"/>
    <n v="0"/>
    <n v="0"/>
    <n v="0"/>
    <n v="0"/>
    <n v="0"/>
    <n v="0"/>
    <n v="1"/>
    <n v="0"/>
    <n v="0"/>
    <n v="0"/>
    <n v="0"/>
    <s v="yes"/>
    <s v="yes"/>
    <m/>
    <n v="100"/>
    <n v="100"/>
    <n v="18"/>
    <s v="Wholesaler"/>
    <n v="1"/>
    <m/>
    <n v="1"/>
    <s v="Transportation_issues"/>
    <n v="0"/>
    <n v="0"/>
    <n v="0"/>
    <n v="0"/>
    <n v="0"/>
    <n v="0"/>
    <n v="1"/>
    <n v="0"/>
    <n v="0"/>
    <n v="0"/>
    <n v="0"/>
    <s v="yes"/>
    <s v="no"/>
    <n v="12"/>
    <n v="1100"/>
    <n v="91.666666666666671"/>
    <n v="18"/>
    <s v="Wholesaler"/>
    <n v="0"/>
    <m/>
    <n v="0"/>
    <s v="Price_inflation Transportation_issues"/>
    <n v="1"/>
    <n v="0"/>
    <n v="0"/>
    <n v="0"/>
    <n v="0"/>
    <n v="0"/>
    <n v="1"/>
    <n v="0"/>
    <n v="0"/>
    <n v="0"/>
    <n v="0"/>
    <s v="yes"/>
    <s v="yes"/>
    <m/>
    <n v="55"/>
    <n v="55"/>
    <n v="18"/>
    <s v="Wholesaler"/>
    <n v="0"/>
    <m/>
    <n v="0"/>
    <s v="No_constraints"/>
    <n v="0"/>
    <n v="0"/>
    <n v="0"/>
    <n v="0"/>
    <n v="0"/>
    <n v="0"/>
    <n v="0"/>
    <n v="0"/>
    <n v="0"/>
    <n v="1"/>
    <n v="0"/>
    <s v="yes"/>
    <s v="no"/>
    <n v="12"/>
    <n v="250"/>
    <n v="208.33333333333331"/>
    <n v="18"/>
    <s v="Wholesaler"/>
    <n v="0"/>
    <m/>
    <n v="0"/>
    <s v="Transportation_issues"/>
    <n v="0"/>
    <n v="0"/>
    <n v="0"/>
    <n v="0"/>
    <n v="0"/>
    <n v="0"/>
    <n v="1"/>
    <n v="0"/>
    <n v="0"/>
    <n v="0"/>
    <n v="0"/>
    <s v="The transportation takes less than one day only if the diesel is available. And the supplies come from different salers (some of them are wholesalers and some of them are vendors). We chose wholesalers because we cannot choose more than one option."/>
    <n v="21736591"/>
    <s v="8a21fb5f-6a54-4b6f-a1e6-bf1a0040f7ec"/>
    <s v="2018-04-25T12:25:55"/>
    <n v="65"/>
  </r>
  <r>
    <s v="YE0140"/>
    <s v="2018-04-25T23:06:28.333+03:00"/>
    <s v="2018-04-25T23:11:33.323+03:00"/>
    <s v="2018-04-25"/>
    <s v="ee.humanitarianresponse.info:01ufehMPk0fm5ajf"/>
    <s v="2018-04-25"/>
    <s v="Save the Children"/>
    <s v="Save the Children"/>
    <x v="3"/>
    <s v="YE18"/>
    <s v="Al Hawak"/>
    <s v="YE1821"/>
    <s v="Jamal Street"/>
    <s v="Al Joma'a Market"/>
    <s v="District_level_market"/>
    <s v="Urban"/>
    <s v="yes"/>
    <s v="yes"/>
    <m/>
    <n v="360"/>
    <n v="360"/>
    <n v="18"/>
    <s v="Wholesaler"/>
    <n v="1"/>
    <m/>
    <n v="1"/>
    <s v="Insecurity_and_instability Transportation_issues"/>
    <n v="0"/>
    <n v="0"/>
    <n v="0"/>
    <n v="1"/>
    <n v="0"/>
    <n v="0"/>
    <n v="1"/>
    <n v="0"/>
    <n v="0"/>
    <n v="0"/>
    <n v="0"/>
    <s v="yes"/>
    <s v="yes"/>
    <m/>
    <n v="345"/>
    <n v="345"/>
    <n v="18"/>
    <s v="Wholesaler"/>
    <n v="1"/>
    <n v="2"/>
    <n v="1.5"/>
    <s v="Insecurity_and_instability Transportation_issues"/>
    <n v="0"/>
    <n v="0"/>
    <n v="0"/>
    <n v="1"/>
    <n v="0"/>
    <n v="0"/>
    <n v="1"/>
    <n v="0"/>
    <n v="0"/>
    <n v="0"/>
    <n v="0"/>
    <s v="yes"/>
    <s v="yes"/>
    <m/>
    <n v="80"/>
    <n v="80"/>
    <n v="18"/>
    <s v="Wholesaler"/>
    <n v="1"/>
    <m/>
    <n v="1"/>
    <s v="Transportation_issues"/>
    <n v="0"/>
    <n v="0"/>
    <n v="0"/>
    <n v="0"/>
    <n v="0"/>
    <n v="0"/>
    <n v="1"/>
    <n v="0"/>
    <n v="0"/>
    <n v="0"/>
    <n v="0"/>
    <s v="yes"/>
    <s v="no"/>
    <n v="1000"/>
    <n v="3000"/>
    <m/>
    <n v="18"/>
    <s v="Wholesaler"/>
    <n v="1"/>
    <m/>
    <n v="1"/>
    <s v="Transportation_issues"/>
    <n v="0"/>
    <n v="0"/>
    <n v="0"/>
    <n v="0"/>
    <n v="0"/>
    <n v="0"/>
    <n v="1"/>
    <n v="0"/>
    <n v="0"/>
    <n v="0"/>
    <n v="0"/>
    <s v="yes"/>
    <s v="yes"/>
    <n v="70"/>
    <n v="100"/>
    <n v="142.85714285714286"/>
    <n v="18"/>
    <s v="Wholesaler"/>
    <n v="1"/>
    <m/>
    <n v="1"/>
    <s v="Price_inflation Liquidity_shortage"/>
    <n v="1"/>
    <n v="1"/>
    <n v="0"/>
    <n v="0"/>
    <n v="0"/>
    <n v="0"/>
    <n v="0"/>
    <n v="0"/>
    <n v="0"/>
    <n v="0"/>
    <n v="0"/>
    <s v="yes"/>
    <s v="yes"/>
    <m/>
    <n v="60"/>
    <n v="60"/>
    <n v="18"/>
    <s v="Wholesaler"/>
    <n v="1"/>
    <m/>
    <n v="1"/>
    <s v="Price_inflation Liquidity_shortage"/>
    <n v="1"/>
    <n v="1"/>
    <n v="0"/>
    <n v="0"/>
    <n v="0"/>
    <n v="0"/>
    <n v="0"/>
    <n v="0"/>
    <n v="0"/>
    <n v="0"/>
    <n v="0"/>
    <s v="yes"/>
    <s v="no"/>
    <n v="12"/>
    <n v="250"/>
    <n v="208.33333333333331"/>
    <n v="18"/>
    <s v="Wholesaler"/>
    <n v="0"/>
    <m/>
    <n v="0"/>
    <s v="Transportation_issues"/>
    <n v="0"/>
    <n v="0"/>
    <n v="0"/>
    <n v="0"/>
    <n v="0"/>
    <n v="0"/>
    <n v="1"/>
    <n v="0"/>
    <n v="0"/>
    <n v="0"/>
    <n v="0"/>
    <m/>
    <n v="21783200"/>
    <s v="ec1758b2-ca73-4998-ba07-0715b98c49d8"/>
    <s v="2018-04-26T09:00:39"/>
    <n v="97"/>
  </r>
  <r>
    <s v="YE0173"/>
    <m/>
    <m/>
    <d v="2018-04-27T00:00:00"/>
    <m/>
    <m/>
    <s v="ACTED"/>
    <s v="ACTED"/>
    <x v="3"/>
    <s v="YE18"/>
    <s v="Al Hawak"/>
    <s v="YE1821"/>
    <s v="Gholil Zone"/>
    <s v="Abs market"/>
    <s v="District Level Market"/>
    <s v="Urban"/>
    <s v="yes"/>
    <s v="yes"/>
    <m/>
    <n v="350"/>
    <n v="350"/>
    <n v="18"/>
    <s v="Wholesaler"/>
    <n v="0"/>
    <n v="1"/>
    <n v="0.5"/>
    <s v="Liquidity Shortage Price Inflation"/>
    <n v="1"/>
    <n v="1"/>
    <n v="0"/>
    <n v="0"/>
    <n v="0"/>
    <n v="0"/>
    <n v="0"/>
    <n v="0"/>
    <n v="0"/>
    <n v="0"/>
    <n v="0"/>
    <s v="yes"/>
    <s v="yes"/>
    <m/>
    <n v="360"/>
    <n v="360"/>
    <n v="18"/>
    <s v="Wholesaler"/>
    <n v="0"/>
    <n v="0"/>
    <n v="0"/>
    <s v="Price Inflation"/>
    <n v="1"/>
    <n v="0"/>
    <n v="0"/>
    <n v="0"/>
    <n v="0"/>
    <n v="0"/>
    <n v="0"/>
    <n v="0"/>
    <n v="0"/>
    <n v="0"/>
    <n v="0"/>
    <s v="yes"/>
    <s v="yes"/>
    <m/>
    <n v="100"/>
    <n v="100"/>
    <n v="18"/>
    <s v="Wholesaler"/>
    <n v="0"/>
    <n v="0"/>
    <n v="0"/>
    <s v="No Constraints"/>
    <n v="0"/>
    <n v="0"/>
    <n v="0"/>
    <n v="0"/>
    <n v="0"/>
    <n v="0"/>
    <n v="0"/>
    <n v="0"/>
    <n v="0"/>
    <n v="1"/>
    <n v="0"/>
    <s v="yes"/>
    <s v="yes"/>
    <m/>
    <n v="100"/>
    <n v="100"/>
    <n v="18"/>
    <s v="Wholesaler"/>
    <n v="0"/>
    <n v="1"/>
    <n v="0.5"/>
    <s v="No Constraints"/>
    <n v="0"/>
    <n v="0"/>
    <n v="0"/>
    <n v="0"/>
    <n v="0"/>
    <n v="0"/>
    <n v="0"/>
    <n v="0"/>
    <n v="0"/>
    <n v="1"/>
    <n v="0"/>
    <s v="yes"/>
    <s v="yes"/>
    <m/>
    <n v="100"/>
    <n v="100"/>
    <n v="18"/>
    <s v="Wholesaler"/>
    <n v="0"/>
    <n v="0"/>
    <n v="0"/>
    <s v="No Constraints"/>
    <n v="0"/>
    <n v="0"/>
    <n v="0"/>
    <n v="0"/>
    <n v="0"/>
    <n v="0"/>
    <n v="0"/>
    <n v="0"/>
    <n v="0"/>
    <n v="1"/>
    <n v="0"/>
    <s v="yes"/>
    <s v="yes"/>
    <m/>
    <n v="100"/>
    <n v="100"/>
    <n v="18"/>
    <s v="Wholesaler"/>
    <n v="0"/>
    <n v="0"/>
    <n v="0"/>
    <s v="No Constraints"/>
    <n v="0"/>
    <n v="0"/>
    <n v="0"/>
    <n v="0"/>
    <n v="0"/>
    <n v="0"/>
    <n v="0"/>
    <n v="0"/>
    <n v="0"/>
    <n v="1"/>
    <n v="0"/>
    <s v="yes"/>
    <s v="no"/>
    <n v="9"/>
    <n v="400"/>
    <n v="444.44444444444446"/>
    <n v="18"/>
    <s v="Wholesaler"/>
    <n v="0"/>
    <n v="1"/>
    <n v="0.5"/>
    <s v="No Constraints"/>
    <n v="0"/>
    <n v="0"/>
    <n v="0"/>
    <n v="0"/>
    <n v="0"/>
    <n v="0"/>
    <n v="0"/>
    <n v="0"/>
    <n v="0"/>
    <n v="1"/>
    <n v="0"/>
    <m/>
    <m/>
    <m/>
    <m/>
    <m/>
  </r>
  <r>
    <s v="YE0187"/>
    <m/>
    <m/>
    <d v="2018-04-27T00:00:00"/>
    <m/>
    <m/>
    <s v="ACTED"/>
    <s v="ACTED"/>
    <x v="3"/>
    <s v="YE18"/>
    <s v="Al Hawak"/>
    <s v="YE1821"/>
    <s v="Gholil Zone"/>
    <s v="Qafl Shamer market"/>
    <s v="District Level Market"/>
    <s v="Urban"/>
    <s v="yes"/>
    <s v="yes"/>
    <m/>
    <n v="350"/>
    <n v="350"/>
    <n v="18"/>
    <s v="Wholesaler"/>
    <n v="0"/>
    <n v="0"/>
    <n v="0"/>
    <s v="No Constraints"/>
    <n v="0"/>
    <n v="0"/>
    <n v="0"/>
    <n v="0"/>
    <n v="0"/>
    <n v="0"/>
    <n v="0"/>
    <n v="0"/>
    <n v="0"/>
    <n v="1"/>
    <n v="0"/>
    <s v="yes"/>
    <s v="yes"/>
    <m/>
    <n v="360"/>
    <n v="360"/>
    <n v="18"/>
    <s v="Wholesaler"/>
    <n v="0"/>
    <n v="0"/>
    <n v="0"/>
    <s v="No Constraints"/>
    <n v="0"/>
    <n v="0"/>
    <n v="0"/>
    <n v="0"/>
    <n v="0"/>
    <n v="0"/>
    <n v="0"/>
    <n v="0"/>
    <n v="0"/>
    <n v="1"/>
    <n v="0"/>
    <s v="yes"/>
    <s v="yes"/>
    <m/>
    <n v="100"/>
    <n v="100"/>
    <n v="18"/>
    <s v="Wholesaler"/>
    <n v="0"/>
    <n v="0"/>
    <n v="0"/>
    <s v="No Constraints"/>
    <n v="0"/>
    <n v="0"/>
    <n v="0"/>
    <n v="0"/>
    <n v="0"/>
    <n v="0"/>
    <n v="0"/>
    <n v="0"/>
    <n v="0"/>
    <n v="1"/>
    <n v="0"/>
    <s v="yes"/>
    <s v="yes"/>
    <m/>
    <n v="100"/>
    <n v="100"/>
    <n v="18"/>
    <s v="Wholesaler"/>
    <n v="0"/>
    <n v="1"/>
    <n v="0.5"/>
    <s v="No Constraints"/>
    <n v="0"/>
    <n v="0"/>
    <n v="0"/>
    <n v="0"/>
    <n v="0"/>
    <n v="0"/>
    <n v="0"/>
    <n v="0"/>
    <n v="0"/>
    <n v="1"/>
    <n v="0"/>
    <s v="yes"/>
    <s v="yes"/>
    <m/>
    <n v="120"/>
    <n v="120"/>
    <n v="18"/>
    <s v="Wholesaler"/>
    <n v="0"/>
    <n v="1"/>
    <n v="0.5"/>
    <s v="No Constraints"/>
    <n v="0"/>
    <n v="0"/>
    <n v="0"/>
    <n v="0"/>
    <n v="0"/>
    <n v="0"/>
    <n v="0"/>
    <n v="0"/>
    <n v="0"/>
    <n v="1"/>
    <n v="0"/>
    <s v="yes"/>
    <s v="No"/>
    <n v="110"/>
    <n v="80"/>
    <n v="72.727272727272734"/>
    <n v="18"/>
    <s v="Wholesaler"/>
    <n v="0"/>
    <n v="1"/>
    <n v="0.5"/>
    <s v="No Constraints"/>
    <n v="0"/>
    <n v="0"/>
    <n v="0"/>
    <n v="0"/>
    <n v="0"/>
    <n v="0"/>
    <n v="0"/>
    <n v="0"/>
    <n v="0"/>
    <n v="1"/>
    <n v="0"/>
    <s v="yes"/>
    <s v="yes"/>
    <m/>
    <n v="300"/>
    <n v="300"/>
    <n v="18"/>
    <s v="Wholesaler"/>
    <n v="0"/>
    <n v="1"/>
    <n v="0.5"/>
    <s v="No Constraints"/>
    <n v="0"/>
    <n v="0"/>
    <n v="0"/>
    <n v="0"/>
    <n v="0"/>
    <n v="0"/>
    <n v="0"/>
    <n v="0"/>
    <n v="0"/>
    <n v="1"/>
    <n v="0"/>
    <m/>
    <m/>
    <m/>
    <m/>
    <m/>
  </r>
  <r>
    <s v="YE0188"/>
    <m/>
    <m/>
    <d v="2018-04-27T00:00:00"/>
    <m/>
    <m/>
    <s v="ACTED"/>
    <s v="ACTED"/>
    <x v="3"/>
    <s v="YE18"/>
    <s v="Al Hawak"/>
    <s v="YE1821"/>
    <s v="Gholil Zone"/>
    <s v="Monabbih market"/>
    <s v="District Level Market"/>
    <s v="Urban"/>
    <s v="yes"/>
    <s v="yes"/>
    <m/>
    <n v="350"/>
    <n v="350"/>
    <n v="18"/>
    <s v="Wholesaler"/>
    <n v="0"/>
    <n v="0"/>
    <n v="0"/>
    <s v="No Constraints"/>
    <n v="0"/>
    <n v="0"/>
    <n v="0"/>
    <n v="0"/>
    <n v="0"/>
    <n v="0"/>
    <n v="0"/>
    <n v="0"/>
    <n v="0"/>
    <n v="1"/>
    <n v="0"/>
    <s v="yes"/>
    <s v="yes"/>
    <m/>
    <n v="340"/>
    <n v="340"/>
    <n v="18"/>
    <s v="Wholesaler"/>
    <n v="0"/>
    <n v="1"/>
    <n v="0.5"/>
    <s v="No Constraints"/>
    <n v="0"/>
    <n v="0"/>
    <n v="0"/>
    <n v="0"/>
    <n v="0"/>
    <n v="0"/>
    <n v="0"/>
    <n v="0"/>
    <n v="0"/>
    <n v="1"/>
    <n v="0"/>
    <s v="yes"/>
    <s v="yes"/>
    <m/>
    <n v="100"/>
    <n v="100"/>
    <n v="18"/>
    <s v="Wholesaler"/>
    <n v="0"/>
    <n v="0"/>
    <n v="0"/>
    <s v="No Constraints"/>
    <n v="0"/>
    <n v="0"/>
    <n v="0"/>
    <n v="0"/>
    <n v="0"/>
    <n v="0"/>
    <n v="0"/>
    <n v="0"/>
    <n v="0"/>
    <n v="1"/>
    <n v="0"/>
    <s v="yes"/>
    <s v="yes"/>
    <m/>
    <n v="100"/>
    <n v="100"/>
    <n v="18"/>
    <s v="Wholesaler"/>
    <n v="0"/>
    <n v="0"/>
    <n v="0"/>
    <s v="No Constraints"/>
    <n v="0"/>
    <n v="0"/>
    <n v="0"/>
    <n v="0"/>
    <n v="0"/>
    <n v="0"/>
    <n v="0"/>
    <n v="0"/>
    <n v="0"/>
    <n v="1"/>
    <n v="0"/>
    <s v="yes"/>
    <s v="yes"/>
    <m/>
    <n v="100"/>
    <n v="100"/>
    <n v="18"/>
    <s v="Wholesaler"/>
    <n v="0"/>
    <n v="0"/>
    <n v="0"/>
    <s v="No Constraints"/>
    <n v="0"/>
    <n v="0"/>
    <n v="0"/>
    <n v="0"/>
    <n v="0"/>
    <n v="0"/>
    <n v="0"/>
    <n v="0"/>
    <n v="0"/>
    <n v="1"/>
    <n v="0"/>
    <s v="yes"/>
    <s v="yes"/>
    <m/>
    <n v="100"/>
    <n v="100"/>
    <n v="18"/>
    <s v="Wholesaler"/>
    <n v="0"/>
    <n v="0"/>
    <n v="0"/>
    <s v="No Constraints"/>
    <n v="0"/>
    <n v="0"/>
    <n v="0"/>
    <n v="0"/>
    <n v="0"/>
    <n v="0"/>
    <n v="0"/>
    <n v="0"/>
    <n v="0"/>
    <n v="1"/>
    <n v="0"/>
    <s v="yes"/>
    <s v="no"/>
    <n v="9"/>
    <n v="400"/>
    <n v="444.44444444444446"/>
    <n v="18"/>
    <s v="Wholesaler"/>
    <n v="0"/>
    <n v="0"/>
    <n v="0"/>
    <s v="No Constraints"/>
    <n v="0"/>
    <n v="0"/>
    <n v="0"/>
    <n v="0"/>
    <n v="0"/>
    <n v="0"/>
    <n v="0"/>
    <n v="0"/>
    <n v="0"/>
    <n v="1"/>
    <n v="0"/>
    <m/>
    <m/>
    <m/>
    <m/>
    <m/>
  </r>
  <r>
    <s v="YE0189"/>
    <m/>
    <m/>
    <d v="2018-04-27T00:00:00"/>
    <m/>
    <m/>
    <s v="ACTED"/>
    <s v="ACTED"/>
    <x v="3"/>
    <s v="YE18"/>
    <s v="Al Hawak"/>
    <s v="YE1821"/>
    <s v="Al Shaharia"/>
    <s v="Monabbih market"/>
    <s v="District Level Market"/>
    <s v="Urban"/>
    <s v="yes"/>
    <s v="yes"/>
    <m/>
    <n v="350"/>
    <n v="350"/>
    <n v="18"/>
    <s v="Wholesaler"/>
    <n v="0"/>
    <n v="0"/>
    <n v="0"/>
    <s v="No Constraints"/>
    <n v="0"/>
    <n v="0"/>
    <n v="0"/>
    <n v="0"/>
    <n v="0"/>
    <n v="0"/>
    <n v="0"/>
    <n v="0"/>
    <n v="0"/>
    <n v="1"/>
    <n v="0"/>
    <s v="yes"/>
    <s v="yes"/>
    <m/>
    <n v="360"/>
    <n v="360"/>
    <n v="18"/>
    <s v="Wholesaler"/>
    <n v="0"/>
    <n v="2"/>
    <n v="1"/>
    <s v="Price Inflation"/>
    <n v="1"/>
    <n v="0"/>
    <n v="0"/>
    <n v="0"/>
    <n v="0"/>
    <n v="0"/>
    <n v="0"/>
    <n v="0"/>
    <n v="0"/>
    <n v="0"/>
    <n v="0"/>
    <s v="No"/>
    <m/>
    <m/>
    <m/>
    <m/>
    <m/>
    <m/>
    <m/>
    <m/>
    <m/>
    <m/>
    <n v="0"/>
    <n v="0"/>
    <n v="0"/>
    <n v="0"/>
    <n v="0"/>
    <n v="0"/>
    <n v="0"/>
    <n v="0"/>
    <n v="0"/>
    <n v="0"/>
    <n v="0"/>
    <s v="yes"/>
    <s v="yes"/>
    <m/>
    <n v="90"/>
    <n v="90"/>
    <n v="18"/>
    <s v="Wholesaler"/>
    <n v="0"/>
    <n v="0"/>
    <n v="0"/>
    <s v="No Constraints"/>
    <n v="0"/>
    <n v="0"/>
    <n v="0"/>
    <n v="0"/>
    <n v="0"/>
    <n v="0"/>
    <n v="0"/>
    <n v="0"/>
    <n v="0"/>
    <n v="1"/>
    <n v="0"/>
    <s v="yes"/>
    <s v="yes"/>
    <m/>
    <n v="120"/>
    <n v="120"/>
    <n v="18"/>
    <s v="Wholesaler"/>
    <n v="0"/>
    <n v="0"/>
    <n v="0"/>
    <s v="No Constraints"/>
    <n v="0"/>
    <n v="0"/>
    <n v="0"/>
    <n v="0"/>
    <n v="0"/>
    <n v="0"/>
    <n v="0"/>
    <n v="0"/>
    <n v="0"/>
    <n v="1"/>
    <n v="0"/>
    <s v="yes"/>
    <s v="No"/>
    <n v="110"/>
    <n v="80"/>
    <n v="72.727272727272734"/>
    <n v="18"/>
    <s v="Wholesaler"/>
    <n v="0"/>
    <n v="0"/>
    <n v="0"/>
    <s v="No Constraints"/>
    <n v="0"/>
    <n v="0"/>
    <n v="0"/>
    <n v="0"/>
    <n v="0"/>
    <n v="0"/>
    <n v="0"/>
    <n v="0"/>
    <n v="0"/>
    <n v="1"/>
    <n v="0"/>
    <s v="yes"/>
    <s v="yes"/>
    <m/>
    <n v="300"/>
    <n v="300"/>
    <n v="18"/>
    <s v="Wholesaler"/>
    <n v="0"/>
    <n v="0"/>
    <n v="0"/>
    <s v="No Constraints"/>
    <n v="0"/>
    <n v="0"/>
    <n v="0"/>
    <n v="0"/>
    <n v="0"/>
    <n v="0"/>
    <n v="0"/>
    <n v="0"/>
    <n v="0"/>
    <n v="1"/>
    <n v="0"/>
    <m/>
    <m/>
    <m/>
    <m/>
    <m/>
  </r>
  <r>
    <s v="YE0190"/>
    <m/>
    <m/>
    <d v="2018-04-27T00:00:00"/>
    <m/>
    <m/>
    <s v="ACTED"/>
    <s v="ACTED"/>
    <x v="3"/>
    <s v="YE18"/>
    <s v="Al Hawak"/>
    <s v="YE1821"/>
    <s v="Al Shaharia"/>
    <s v="Monabbih market"/>
    <s v="District Level Market"/>
    <s v="Urban"/>
    <s v="yes"/>
    <s v="yes"/>
    <m/>
    <n v="350"/>
    <n v="350"/>
    <n v="18"/>
    <s v="Wholesaler"/>
    <n v="0"/>
    <n v="0"/>
    <n v="0"/>
    <s v="Price Inflation"/>
    <n v="1"/>
    <n v="0"/>
    <n v="0"/>
    <n v="0"/>
    <n v="0"/>
    <n v="0"/>
    <n v="0"/>
    <n v="0"/>
    <n v="0"/>
    <n v="0"/>
    <n v="0"/>
    <s v="yes"/>
    <s v="yes"/>
    <m/>
    <n v="360"/>
    <n v="360"/>
    <n v="18"/>
    <s v="Wholesaler"/>
    <n v="0"/>
    <n v="1"/>
    <n v="0.5"/>
    <s v="No Constraints"/>
    <n v="0"/>
    <n v="0"/>
    <n v="0"/>
    <n v="0"/>
    <n v="0"/>
    <n v="0"/>
    <n v="0"/>
    <n v="0"/>
    <n v="0"/>
    <n v="1"/>
    <n v="0"/>
    <s v="yes"/>
    <s v="yes"/>
    <m/>
    <n v="100"/>
    <n v="100"/>
    <n v="18"/>
    <s v="Wholesaler"/>
    <n v="0"/>
    <n v="0"/>
    <n v="0"/>
    <s v="No Constraints"/>
    <n v="0"/>
    <n v="0"/>
    <n v="0"/>
    <n v="0"/>
    <n v="0"/>
    <n v="0"/>
    <n v="0"/>
    <n v="0"/>
    <n v="0"/>
    <n v="1"/>
    <n v="0"/>
    <s v="yes"/>
    <s v="yes"/>
    <m/>
    <n v="100"/>
    <n v="100"/>
    <n v="18"/>
    <s v="Wholesaler"/>
    <n v="0"/>
    <n v="1"/>
    <n v="0.5"/>
    <s v="No Constraints"/>
    <n v="0"/>
    <n v="0"/>
    <n v="0"/>
    <n v="0"/>
    <n v="0"/>
    <n v="0"/>
    <n v="0"/>
    <n v="0"/>
    <n v="0"/>
    <n v="1"/>
    <n v="0"/>
    <s v="yes"/>
    <s v="yes"/>
    <m/>
    <n v="170"/>
    <n v="170"/>
    <n v="18"/>
    <s v="Wholesaler"/>
    <n v="0"/>
    <n v="0"/>
    <n v="0"/>
    <s v="No Constraints"/>
    <n v="0"/>
    <n v="0"/>
    <n v="0"/>
    <n v="0"/>
    <n v="0"/>
    <n v="0"/>
    <n v="0"/>
    <n v="0"/>
    <n v="0"/>
    <n v="1"/>
    <n v="0"/>
    <s v="yes"/>
    <s v="No"/>
    <n v="110"/>
    <n v="80"/>
    <n v="72.727272727272734"/>
    <n v="18"/>
    <s v="Wholesaler"/>
    <n v="0"/>
    <n v="0"/>
    <n v="0"/>
    <s v="No Constraints"/>
    <n v="0"/>
    <n v="0"/>
    <n v="0"/>
    <n v="0"/>
    <n v="0"/>
    <n v="0"/>
    <n v="0"/>
    <n v="0"/>
    <n v="0"/>
    <n v="1"/>
    <n v="0"/>
    <s v="yes"/>
    <s v="no"/>
    <n v="9"/>
    <n v="400"/>
    <n v="444.44444444444446"/>
    <n v="18"/>
    <s v="Wholesaler"/>
    <n v="0"/>
    <n v="1"/>
    <n v="0.5"/>
    <s v="No Constraints"/>
    <n v="0"/>
    <n v="0"/>
    <n v="0"/>
    <n v="0"/>
    <n v="0"/>
    <n v="0"/>
    <n v="0"/>
    <n v="0"/>
    <n v="0"/>
    <n v="1"/>
    <n v="0"/>
    <m/>
    <m/>
    <m/>
    <m/>
    <m/>
  </r>
  <r>
    <s v="YE0191"/>
    <m/>
    <m/>
    <d v="2018-04-27T00:00:00"/>
    <m/>
    <m/>
    <s v="ACTED"/>
    <s v="ACTED"/>
    <x v="3"/>
    <s v="YE18"/>
    <s v="Al Hawak"/>
    <s v="YE1821"/>
    <s v="Al Shaharia"/>
    <s v="Nihm market"/>
    <s v="District Level Market"/>
    <s v="Urban"/>
    <s v="yes"/>
    <s v="yes"/>
    <m/>
    <n v="350"/>
    <n v="350"/>
    <n v="18"/>
    <s v="Wholesaler"/>
    <n v="0"/>
    <n v="1"/>
    <n v="0.5"/>
    <s v="No Constraints"/>
    <m/>
    <n v="0"/>
    <n v="0"/>
    <n v="0"/>
    <n v="0"/>
    <n v="0"/>
    <n v="0"/>
    <n v="0"/>
    <n v="0"/>
    <n v="1"/>
    <n v="0"/>
    <s v="yes"/>
    <s v="yes"/>
    <m/>
    <n v="350"/>
    <n v="350"/>
    <n v="18"/>
    <s v="Wholesaler"/>
    <n v="0"/>
    <n v="1"/>
    <n v="0.5"/>
    <s v="No Constraints"/>
    <n v="0"/>
    <n v="0"/>
    <n v="0"/>
    <n v="0"/>
    <n v="0"/>
    <n v="0"/>
    <n v="0"/>
    <n v="0"/>
    <n v="0"/>
    <n v="1"/>
    <n v="0"/>
    <s v="yes"/>
    <s v="yes"/>
    <m/>
    <n v="100"/>
    <n v="100"/>
    <n v="18"/>
    <s v="Wholesaler"/>
    <n v="0"/>
    <n v="0"/>
    <n v="0"/>
    <s v="No Constraints"/>
    <n v="0"/>
    <n v="0"/>
    <n v="0"/>
    <n v="0"/>
    <n v="0"/>
    <n v="0"/>
    <n v="0"/>
    <n v="0"/>
    <n v="0"/>
    <n v="1"/>
    <n v="0"/>
    <s v="yes"/>
    <s v="yes"/>
    <m/>
    <n v="100"/>
    <n v="100"/>
    <n v="18"/>
    <s v="Wholesaler"/>
    <n v="0"/>
    <n v="1"/>
    <n v="0.5"/>
    <s v="No Constraints"/>
    <n v="0"/>
    <n v="0"/>
    <n v="0"/>
    <n v="0"/>
    <n v="0"/>
    <n v="0"/>
    <n v="0"/>
    <n v="0"/>
    <n v="0"/>
    <n v="1"/>
    <n v="0"/>
    <s v="yes"/>
    <s v="yes"/>
    <m/>
    <n v="120"/>
    <n v="120"/>
    <n v="18"/>
    <s v="Wholesaler"/>
    <n v="0"/>
    <n v="0"/>
    <n v="0"/>
    <s v="No Constraints"/>
    <n v="0"/>
    <n v="0"/>
    <n v="0"/>
    <n v="0"/>
    <n v="0"/>
    <n v="0"/>
    <n v="0"/>
    <n v="0"/>
    <n v="0"/>
    <n v="1"/>
    <n v="0"/>
    <s v="yes"/>
    <s v="No"/>
    <n v="110"/>
    <n v="90"/>
    <n v="81.818181818181827"/>
    <n v="18"/>
    <s v="Wholesaler"/>
    <n v="0"/>
    <n v="0"/>
    <n v="0"/>
    <s v="No Constraints"/>
    <n v="0"/>
    <n v="0"/>
    <n v="0"/>
    <n v="0"/>
    <n v="0"/>
    <n v="0"/>
    <n v="0"/>
    <n v="0"/>
    <n v="0"/>
    <n v="1"/>
    <n v="0"/>
    <s v="yes"/>
    <s v="no"/>
    <n v="8"/>
    <n v="400"/>
    <n v="500"/>
    <n v="18"/>
    <s v="Wholesaler"/>
    <n v="0"/>
    <n v="1"/>
    <n v="0.5"/>
    <s v="No Constraints"/>
    <n v="0"/>
    <n v="0"/>
    <n v="0"/>
    <n v="0"/>
    <n v="0"/>
    <n v="0"/>
    <n v="0"/>
    <n v="0"/>
    <n v="0"/>
    <n v="1"/>
    <n v="0"/>
    <m/>
    <m/>
    <m/>
    <m/>
    <m/>
  </r>
  <r>
    <s v="YE0154"/>
    <s v="2018-04-30T11:35:17.716+03:00"/>
    <s v="2018-04-30T11:58:38.046+03:00"/>
    <s v="2018-04-30"/>
    <s v="ee.humanitarianresponse.info:O8EuLF3yOXghgq4s"/>
    <s v="2018-04-17"/>
    <s v="YFCA"/>
    <s v="YFCA"/>
    <x v="4"/>
    <s v="YE30"/>
    <s v="Al Husha"/>
    <s v="YE3009"/>
    <s v="Al Mahamda Uzlah Ataba"/>
    <s v="Habil Shams"/>
    <s v="Do_not_know"/>
    <s v="Urban"/>
    <s v="yes"/>
    <s v="no"/>
    <n v="20"/>
    <n v="7500"/>
    <n v="375"/>
    <n v="15"/>
    <s v="Vendor"/>
    <n v="1"/>
    <m/>
    <n v="1"/>
    <s v="Price_inflation Insecurity_and_instability Supply_shortage"/>
    <n v="1"/>
    <n v="0"/>
    <n v="0"/>
    <n v="1"/>
    <n v="1"/>
    <n v="0"/>
    <n v="0"/>
    <n v="0"/>
    <n v="0"/>
    <n v="0"/>
    <n v="0"/>
    <s v="yes"/>
    <s v="no"/>
    <n v="20"/>
    <n v="6600"/>
    <n v="330"/>
    <n v="15"/>
    <s v="Vendor"/>
    <n v="1"/>
    <m/>
    <n v="1"/>
    <s v="Price_inflation Insecurity_and_instability Supply_shortage"/>
    <n v="1"/>
    <n v="0"/>
    <n v="0"/>
    <n v="1"/>
    <n v="1"/>
    <n v="0"/>
    <n v="0"/>
    <n v="0"/>
    <n v="0"/>
    <n v="0"/>
    <n v="0"/>
    <s v="yes"/>
    <s v="yes"/>
    <m/>
    <n v="100"/>
    <n v="100"/>
    <n v="15"/>
    <s v="Wholesaler"/>
    <n v="1"/>
    <m/>
    <n v="1"/>
    <s v="No_constraints"/>
    <n v="0"/>
    <n v="0"/>
    <n v="0"/>
    <n v="0"/>
    <n v="0"/>
    <n v="0"/>
    <n v="0"/>
    <n v="0"/>
    <n v="0"/>
    <n v="1"/>
    <n v="0"/>
    <s v="no"/>
    <m/>
    <m/>
    <m/>
    <m/>
    <m/>
    <m/>
    <m/>
    <m/>
    <m/>
    <m/>
    <m/>
    <m/>
    <m/>
    <m/>
    <m/>
    <m/>
    <m/>
    <m/>
    <m/>
    <m/>
    <m/>
    <s v="yes"/>
    <s v="yes"/>
    <n v="1"/>
    <n v="100"/>
    <n v="100"/>
    <n v="15"/>
    <s v="Wholesaler"/>
    <n v="1"/>
    <m/>
    <n v="1"/>
    <s v="Shortage_of_demand Supply_shortage"/>
    <n v="0"/>
    <n v="0"/>
    <n v="1"/>
    <n v="0"/>
    <n v="1"/>
    <n v="0"/>
    <n v="0"/>
    <n v="0"/>
    <n v="0"/>
    <n v="0"/>
    <n v="0"/>
    <s v="yes"/>
    <s v="yes"/>
    <m/>
    <n v="100"/>
    <n v="100"/>
    <n v="15"/>
    <s v="Wholesaler"/>
    <n v="1"/>
    <m/>
    <n v="1"/>
    <s v="Shortage_of_demand Supply_shortage"/>
    <n v="0"/>
    <n v="0"/>
    <n v="1"/>
    <n v="0"/>
    <n v="1"/>
    <n v="0"/>
    <n v="0"/>
    <n v="0"/>
    <n v="0"/>
    <n v="0"/>
    <n v="0"/>
    <s v="yes"/>
    <s v="yes"/>
    <m/>
    <n v="500"/>
    <n v="500"/>
    <s v="15"/>
    <s v="Wholesaler"/>
    <n v="1"/>
    <m/>
    <n v="1"/>
    <s v="Shortage_of_demand Supply_shortage"/>
    <n v="0"/>
    <n v="0"/>
    <n v="1"/>
    <n v="0"/>
    <n v="1"/>
    <n v="0"/>
    <n v="0"/>
    <n v="0"/>
    <n v="0"/>
    <n v="0"/>
    <n v="0"/>
    <s v="The goods are supplied from Taiz because it's nearby the Uzla center"/>
    <n v="21953598"/>
    <s v="1f57ffdc-d178-4514-b858-b20727e2d0ae"/>
    <s v="2018-04-30T08:58:42"/>
    <n v="3"/>
  </r>
  <r>
    <s v="YE0155"/>
    <s v="2018-04-30T11:58:38.200+03:00"/>
    <s v="2018-04-30T12:06:51.248+03:00"/>
    <s v="2018-04-30"/>
    <s v="ee.humanitarianresponse.info:O8EuLF3yOXghgq4s"/>
    <s v="2018-04-17"/>
    <s v="YFCA"/>
    <s v="YFCA"/>
    <x v="4"/>
    <s v="YE30"/>
    <s v="Al Husha"/>
    <s v="YE3009"/>
    <s v="Najd Hawas Dhoran"/>
    <s v="Haddah St"/>
    <s v="Do_not_know"/>
    <s v="Urban"/>
    <s v="yes"/>
    <s v="no"/>
    <n v="20"/>
    <n v="7000"/>
    <n v="350"/>
    <n v="30"/>
    <s v="Vendor"/>
    <n v="1"/>
    <m/>
    <n v="1"/>
    <s v="Price_inflation Insecurity_and_instability Supply_shortage"/>
    <n v="1"/>
    <n v="0"/>
    <n v="0"/>
    <n v="1"/>
    <n v="1"/>
    <n v="0"/>
    <n v="0"/>
    <n v="0"/>
    <n v="0"/>
    <n v="0"/>
    <n v="0"/>
    <s v="yes"/>
    <s v="no"/>
    <n v="20"/>
    <n v="6200"/>
    <n v="310"/>
    <n v="30"/>
    <s v="Vendor"/>
    <n v="1"/>
    <m/>
    <n v="1"/>
    <s v="Price_inflation Insecurity_and_instability Supply_shortage"/>
    <n v="1"/>
    <n v="0"/>
    <n v="0"/>
    <n v="1"/>
    <n v="1"/>
    <n v="0"/>
    <n v="0"/>
    <n v="0"/>
    <n v="0"/>
    <n v="0"/>
    <n v="0"/>
    <s v="yes"/>
    <s v="yes"/>
    <m/>
    <n v="100"/>
    <n v="100"/>
    <n v="15"/>
    <s v="Wholesaler"/>
    <n v="1"/>
    <m/>
    <n v="1"/>
    <s v="No_constraints"/>
    <n v="0"/>
    <n v="0"/>
    <n v="0"/>
    <n v="0"/>
    <n v="0"/>
    <n v="0"/>
    <n v="0"/>
    <n v="0"/>
    <n v="0"/>
    <n v="1"/>
    <n v="0"/>
    <s v="no"/>
    <m/>
    <m/>
    <m/>
    <m/>
    <m/>
    <m/>
    <m/>
    <m/>
    <m/>
    <m/>
    <m/>
    <m/>
    <m/>
    <m/>
    <m/>
    <m/>
    <m/>
    <m/>
    <m/>
    <m/>
    <m/>
    <s v="yes"/>
    <s v="yes"/>
    <n v="1"/>
    <n v="100"/>
    <n v="100"/>
    <n v="15"/>
    <s v="Wholesaler"/>
    <n v="1"/>
    <m/>
    <n v="1"/>
    <s v="Shortage_of_demand Supply_shortage"/>
    <n v="0"/>
    <n v="0"/>
    <n v="1"/>
    <n v="0"/>
    <n v="1"/>
    <n v="0"/>
    <n v="0"/>
    <n v="0"/>
    <n v="0"/>
    <n v="0"/>
    <n v="0"/>
    <s v="yes"/>
    <s v="yes"/>
    <m/>
    <n v="100"/>
    <n v="100"/>
    <n v="15"/>
    <s v="Wholesaler"/>
    <n v="1"/>
    <m/>
    <n v="1"/>
    <s v="Shortage_of_demand Supply_shortage"/>
    <n v="0"/>
    <n v="0"/>
    <n v="1"/>
    <n v="0"/>
    <n v="1"/>
    <n v="0"/>
    <n v="0"/>
    <n v="0"/>
    <n v="0"/>
    <n v="0"/>
    <n v="0"/>
    <s v="yes"/>
    <s v="yes"/>
    <m/>
    <n v="450"/>
    <n v="450"/>
    <s v="15"/>
    <s v="Wholesaler"/>
    <n v="1"/>
    <m/>
    <n v="1"/>
    <s v="Shortage_of_demand Supply_shortage"/>
    <n v="0"/>
    <n v="0"/>
    <n v="1"/>
    <n v="0"/>
    <n v="1"/>
    <n v="0"/>
    <n v="0"/>
    <n v="0"/>
    <n v="0"/>
    <n v="0"/>
    <n v="0"/>
    <s v="The goods are supplied from Taiz because it's nearby Uzla center,"/>
    <n v="21954105"/>
    <s v="8bdd74ff-7152-4d4e-b7e9-b2a0a067764e"/>
    <s v="2018-04-30T09:06:56"/>
    <n v="2"/>
  </r>
  <r>
    <s v="YE0011"/>
    <s v="2018-04-28T16:48:36.706+03:00"/>
    <s v="2018-04-28T17:20:02.071+03:00"/>
    <s v="2018-04-28"/>
    <s v="ee.humanitarianresponse.info:XYIRcHzOD29jLGSS"/>
    <s v="2018-04-26"/>
    <s v="ACTED"/>
    <s v="ACTED"/>
    <x v="4"/>
    <s v="YE30"/>
    <s v="Al Hussein"/>
    <s v="YE3005"/>
    <s v="Al-Madsen"/>
    <s v="Al Maraweh"/>
    <s v="District_level_market"/>
    <s v="Rural"/>
    <s v="yes"/>
    <s v="yes"/>
    <m/>
    <n v="325"/>
    <n v="325"/>
    <n v="24"/>
    <s v="Other"/>
    <n v="25"/>
    <n v="30"/>
    <n v="27.5"/>
    <s v="Supply_shortage Transportation_issues Other_see_next_question"/>
    <n v="0"/>
    <n v="0"/>
    <n v="0"/>
    <n v="0"/>
    <n v="1"/>
    <n v="0"/>
    <n v="1"/>
    <n v="1"/>
    <n v="0"/>
    <n v="0"/>
    <n v="0"/>
    <s v="yes"/>
    <s v="yes"/>
    <m/>
    <n v="315"/>
    <n v="315"/>
    <n v="24"/>
    <s v="Other"/>
    <n v="25"/>
    <n v="30"/>
    <n v="27.5"/>
    <s v="Insecurity_and_instability Supply_shortage Transportation_issues"/>
    <n v="0"/>
    <n v="0"/>
    <n v="0"/>
    <n v="1"/>
    <n v="1"/>
    <n v="0"/>
    <n v="1"/>
    <n v="0"/>
    <n v="0"/>
    <n v="0"/>
    <n v="0"/>
    <s v="yes"/>
    <s v="yes"/>
    <m/>
    <n v="100"/>
    <n v="100"/>
    <n v="30"/>
    <s v="Wholesaler"/>
    <n v="2"/>
    <n v="3"/>
    <n v="2.5"/>
    <s v="Supply_shortage"/>
    <n v="0"/>
    <n v="0"/>
    <n v="0"/>
    <n v="0"/>
    <n v="1"/>
    <n v="0"/>
    <n v="0"/>
    <n v="0"/>
    <n v="0"/>
    <n v="0"/>
    <n v="0"/>
    <s v="yes"/>
    <s v="yes"/>
    <m/>
    <n v="200"/>
    <n v="200"/>
    <n v="30"/>
    <s v="Wholesaler"/>
    <n v="2"/>
    <n v="3"/>
    <n v="2.5"/>
    <s v="Supply_shortage"/>
    <n v="0"/>
    <n v="0"/>
    <n v="0"/>
    <n v="0"/>
    <n v="1"/>
    <n v="0"/>
    <n v="0"/>
    <n v="0"/>
    <n v="0"/>
    <n v="0"/>
    <n v="0"/>
    <s v="yes"/>
    <s v="yes"/>
    <n v="1"/>
    <n v="100"/>
    <n v="100"/>
    <n v="30"/>
    <s v="Wholesaler"/>
    <n v="1"/>
    <n v="2"/>
    <n v="1.5"/>
    <s v="No_constraints"/>
    <n v="0"/>
    <n v="0"/>
    <n v="0"/>
    <n v="0"/>
    <n v="0"/>
    <n v="0"/>
    <n v="0"/>
    <n v="0"/>
    <n v="0"/>
    <n v="1"/>
    <n v="0"/>
    <s v="yes"/>
    <s v="yes"/>
    <m/>
    <n v="80"/>
    <n v="80"/>
    <n v="30"/>
    <s v="Wholesaler"/>
    <n v="1"/>
    <n v="2"/>
    <n v="1.5"/>
    <s v="No_constraints"/>
    <n v="0"/>
    <n v="0"/>
    <n v="0"/>
    <n v="0"/>
    <n v="0"/>
    <n v="0"/>
    <n v="0"/>
    <n v="0"/>
    <n v="0"/>
    <n v="1"/>
    <n v="0"/>
    <s v="yes"/>
    <s v="yes"/>
    <m/>
    <n v="600"/>
    <m/>
    <n v="30"/>
    <s v="Wholesaler"/>
    <n v="2"/>
    <n v="3"/>
    <n v="2.5"/>
    <s v="No_constraints"/>
    <n v="0"/>
    <n v="0"/>
    <n v="0"/>
    <n v="0"/>
    <n v="0"/>
    <n v="0"/>
    <n v="0"/>
    <n v="0"/>
    <n v="0"/>
    <n v="1"/>
    <n v="0"/>
    <s v="lack of fuel is one of the main reasons for the shortage . and there are very small shops in this area"/>
    <n v="21891110"/>
    <s v="82889877-64c7-43cd-be40-076df91b24e8"/>
    <s v="2018-04-28T16:21:46"/>
    <n v="177"/>
  </r>
  <r>
    <s v="YE0130"/>
    <s v="2018-04-28T15:30:53.891+03:00"/>
    <s v="2018-04-28T16:48:36.515+03:00"/>
    <s v="2018-04-28"/>
    <s v="ee.humanitarianresponse.info:XYIRcHzOD29jLGSS"/>
    <s v="2018-04-26"/>
    <s v="ACTED"/>
    <s v="ACTED"/>
    <x v="4"/>
    <s v="YE30"/>
    <s v="Al Hussein"/>
    <s v="YE3005"/>
    <s v="ALmadsam"/>
    <s v="Al Maraweh"/>
    <s v="District_level_market"/>
    <s v="Rural"/>
    <s v="yes"/>
    <s v="yes"/>
    <m/>
    <n v="315"/>
    <n v="315"/>
    <n v="24"/>
    <s v="Do_not_know"/>
    <n v="20"/>
    <n v="30"/>
    <n v="25"/>
    <s v="Shortage_of_demand Supply_shortage"/>
    <n v="0"/>
    <n v="0"/>
    <n v="1"/>
    <n v="0"/>
    <n v="1"/>
    <n v="0"/>
    <n v="0"/>
    <n v="0"/>
    <n v="0"/>
    <n v="0"/>
    <n v="0"/>
    <s v="yes"/>
    <s v="yes"/>
    <m/>
    <n v="300"/>
    <n v="300"/>
    <n v="24"/>
    <s v="Other"/>
    <n v="30"/>
    <m/>
    <n v="30"/>
    <s v="Shortage_of_demand Supply_shortage"/>
    <n v="0"/>
    <n v="0"/>
    <n v="1"/>
    <n v="0"/>
    <n v="1"/>
    <n v="0"/>
    <n v="0"/>
    <n v="0"/>
    <n v="0"/>
    <n v="0"/>
    <n v="0"/>
    <s v="yes"/>
    <s v="yes"/>
    <m/>
    <n v="100"/>
    <n v="100"/>
    <n v="30"/>
    <s v="Wholesaler"/>
    <n v="1"/>
    <n v="3"/>
    <n v="2"/>
    <s v="Shortage_of_demand Supply_shortage"/>
    <n v="0"/>
    <n v="0"/>
    <n v="1"/>
    <n v="0"/>
    <n v="1"/>
    <n v="0"/>
    <n v="0"/>
    <n v="0"/>
    <n v="0"/>
    <n v="0"/>
    <n v="0"/>
    <s v="yes"/>
    <s v="yes"/>
    <m/>
    <n v="200"/>
    <n v="200"/>
    <n v="30"/>
    <s v="Wholesaler"/>
    <n v="1"/>
    <n v="3"/>
    <n v="2"/>
    <s v="Shortage_of_demand Supply_shortage"/>
    <n v="0"/>
    <n v="0"/>
    <n v="1"/>
    <n v="0"/>
    <n v="1"/>
    <n v="0"/>
    <n v="0"/>
    <n v="0"/>
    <n v="0"/>
    <n v="0"/>
    <n v="0"/>
    <s v="yes"/>
    <s v="yes"/>
    <n v="1"/>
    <n v="100"/>
    <n v="100"/>
    <n v="30"/>
    <s v="Wholesaler"/>
    <n v="2"/>
    <n v="7"/>
    <m/>
    <s v="Shortage_of_demand Supply_shortage"/>
    <n v="0"/>
    <n v="0"/>
    <n v="1"/>
    <n v="0"/>
    <n v="1"/>
    <n v="0"/>
    <n v="0"/>
    <n v="0"/>
    <n v="0"/>
    <n v="0"/>
    <n v="0"/>
    <s v="yes"/>
    <s v="yes"/>
    <m/>
    <n v="80"/>
    <n v="80"/>
    <n v="30"/>
    <s v="Wholesaler"/>
    <n v="7"/>
    <n v="7"/>
    <n v="7"/>
    <s v="Shortage_of_demand Supply_shortage"/>
    <n v="0"/>
    <n v="0"/>
    <n v="1"/>
    <n v="0"/>
    <n v="1"/>
    <n v="0"/>
    <n v="0"/>
    <n v="0"/>
    <n v="0"/>
    <n v="0"/>
    <n v="0"/>
    <s v="yes"/>
    <s v="yes"/>
    <m/>
    <n v="600"/>
    <m/>
    <n v="30"/>
    <s v="Wholesaler"/>
    <n v="7"/>
    <n v="7"/>
    <n v="7"/>
    <s v="Shortage_of_demand Supply_shortage"/>
    <n v="0"/>
    <n v="0"/>
    <n v="1"/>
    <n v="0"/>
    <n v="1"/>
    <n v="0"/>
    <n v="0"/>
    <n v="0"/>
    <n v="0"/>
    <n v="0"/>
    <n v="0"/>
    <s v="most people go to Aldhalee to buy their errands and Qaid Saleh Fuel station"/>
    <n v="21891108"/>
    <s v="be4cea77-c9c9-493c-a714-a630b2f75079"/>
    <s v="2018-04-28T16:21:45"/>
    <n v="176"/>
  </r>
  <r>
    <s v="YE0131"/>
    <s v="2018-04-28T17:20:02.242+03:00"/>
    <s v="2018-04-28T18:52:37.142+03:00"/>
    <s v="2018-04-28"/>
    <s v="ee.humanitarianresponse.info:XYIRcHzOD29jLGSS"/>
    <s v="2018-04-26"/>
    <s v="ACTED"/>
    <s v="ACTED"/>
    <x v="4"/>
    <s v="YE30"/>
    <s v="Al Hussein"/>
    <s v="YE3005"/>
    <s v="Alhussein city"/>
    <s v="Al-Mina Street"/>
    <s v="District_level_market"/>
    <s v="Urban"/>
    <s v="yes"/>
    <s v="yes"/>
    <n v="20"/>
    <n v="2900"/>
    <m/>
    <n v="19"/>
    <s v="Wholesaler"/>
    <n v="20"/>
    <n v="30"/>
    <n v="25"/>
    <s v="Supply_shortage"/>
    <n v="0"/>
    <n v="0"/>
    <n v="0"/>
    <n v="0"/>
    <n v="1"/>
    <n v="0"/>
    <n v="0"/>
    <n v="0"/>
    <n v="0"/>
    <n v="0"/>
    <n v="0"/>
    <s v="no"/>
    <m/>
    <m/>
    <m/>
    <m/>
    <m/>
    <m/>
    <m/>
    <m/>
    <m/>
    <m/>
    <m/>
    <m/>
    <m/>
    <m/>
    <m/>
    <m/>
    <m/>
    <m/>
    <m/>
    <m/>
    <m/>
    <s v="yes"/>
    <s v="yes"/>
    <m/>
    <n v="100"/>
    <n v="100"/>
    <n v="30"/>
    <s v="Wholesaler"/>
    <n v="1"/>
    <n v="2"/>
    <n v="1.5"/>
    <s v="Shortage_of_demand Supply_shortage"/>
    <n v="0"/>
    <n v="0"/>
    <n v="1"/>
    <n v="0"/>
    <n v="1"/>
    <n v="0"/>
    <n v="0"/>
    <n v="0"/>
    <n v="0"/>
    <n v="0"/>
    <n v="0"/>
    <s v="yes"/>
    <s v="yes"/>
    <m/>
    <n v="200"/>
    <n v="200"/>
    <n v="30"/>
    <s v="Wholesaler"/>
    <n v="2"/>
    <n v="2"/>
    <n v="2"/>
    <s v="Supply_shortage"/>
    <n v="0"/>
    <n v="0"/>
    <n v="0"/>
    <n v="0"/>
    <n v="1"/>
    <n v="0"/>
    <n v="0"/>
    <n v="0"/>
    <n v="0"/>
    <n v="0"/>
    <n v="0"/>
    <s v="yes"/>
    <s v="yes"/>
    <n v="1"/>
    <n v="100"/>
    <n v="100"/>
    <n v="30"/>
    <s v="Wholesaler"/>
    <n v="3"/>
    <n v="3"/>
    <n v="3"/>
    <s v="Supply_shortage"/>
    <n v="0"/>
    <n v="0"/>
    <n v="0"/>
    <n v="0"/>
    <n v="1"/>
    <n v="0"/>
    <n v="0"/>
    <n v="0"/>
    <n v="0"/>
    <n v="0"/>
    <n v="0"/>
    <s v="yes"/>
    <s v="yes"/>
    <m/>
    <n v="600"/>
    <n v="600"/>
    <n v="30"/>
    <s v="Wholesaler"/>
    <n v="3"/>
    <n v="3"/>
    <n v="3"/>
    <s v="Shortage_of_demand Supply_shortage"/>
    <n v="0"/>
    <n v="0"/>
    <n v="1"/>
    <n v="0"/>
    <n v="1"/>
    <n v="0"/>
    <n v="0"/>
    <n v="0"/>
    <n v="0"/>
    <n v="0"/>
    <n v="0"/>
    <s v="yes"/>
    <s v="yes"/>
    <m/>
    <n v="400"/>
    <n v="400"/>
    <n v="30"/>
    <m/>
    <n v="3"/>
    <n v="3"/>
    <n v="3"/>
    <s v="Supply_shortage"/>
    <n v="0"/>
    <n v="0"/>
    <n v="0"/>
    <n v="0"/>
    <n v="1"/>
    <n v="0"/>
    <n v="0"/>
    <n v="0"/>
    <n v="0"/>
    <n v="0"/>
    <n v="0"/>
    <s v="1- trading movement is very weak here and most people shop in Aldhalee city"/>
    <n v="21891113"/>
    <s v="3fef3a69-b41b-4716-8622-9a30d3d7fd9e"/>
    <s v="2018-04-28T16:21:47"/>
    <n v="178"/>
  </r>
  <r>
    <s v="YE0134"/>
    <s v="2018-04-28T18:52:37.323+03:00"/>
    <s v="2018-04-28T19:10:53.656+03:00"/>
    <s v="2018-04-28"/>
    <s v="ee.humanitarianresponse.info:XYIRcHzOD29jLGSS"/>
    <s v="2018-04-26"/>
    <s v="ACTED"/>
    <s v="ACTED"/>
    <x v="4"/>
    <s v="YE30"/>
    <s v="Al Hussein"/>
    <s v="YE3005"/>
    <s v="City"/>
    <s v="Al-Metrak"/>
    <s v="District_level_market"/>
    <s v="Urban"/>
    <s v="yes"/>
    <s v="yes"/>
    <m/>
    <n v="290"/>
    <n v="290"/>
    <n v="24"/>
    <s v="Other"/>
    <n v="20"/>
    <n v="30"/>
    <n v="25"/>
    <s v="Insecurity_and_instability Supply_shortage Transportation_issues"/>
    <n v="0"/>
    <n v="0"/>
    <n v="0"/>
    <n v="1"/>
    <n v="1"/>
    <n v="0"/>
    <n v="1"/>
    <n v="0"/>
    <n v="0"/>
    <n v="0"/>
    <n v="0"/>
    <s v="yes"/>
    <s v="yes"/>
    <m/>
    <n v="310"/>
    <n v="310"/>
    <n v="24"/>
    <s v="Wholesaler"/>
    <n v="20"/>
    <n v="30"/>
    <n v="25"/>
    <s v="Price_inflation Insecurity_and_instability Supply_shortage Transportation_issues"/>
    <n v="1"/>
    <n v="0"/>
    <n v="0"/>
    <n v="1"/>
    <n v="1"/>
    <n v="0"/>
    <n v="1"/>
    <n v="0"/>
    <n v="0"/>
    <n v="0"/>
    <n v="0"/>
    <s v="yes"/>
    <s v="yes"/>
    <m/>
    <n v="100"/>
    <n v="100"/>
    <n v="30"/>
    <s v="Wholesaler"/>
    <n v="2"/>
    <n v="3"/>
    <n v="2.5"/>
    <s v="Supply_shortage"/>
    <n v="0"/>
    <n v="0"/>
    <n v="0"/>
    <n v="0"/>
    <n v="1"/>
    <n v="0"/>
    <n v="0"/>
    <n v="0"/>
    <n v="0"/>
    <n v="0"/>
    <n v="0"/>
    <s v="yes"/>
    <s v="yes"/>
    <m/>
    <n v="200"/>
    <n v="200"/>
    <n v="30"/>
    <s v="Wholesaler"/>
    <n v="2"/>
    <n v="3"/>
    <n v="2.5"/>
    <s v="Supply_shortage"/>
    <n v="0"/>
    <n v="0"/>
    <n v="0"/>
    <n v="0"/>
    <n v="1"/>
    <n v="0"/>
    <n v="0"/>
    <n v="0"/>
    <n v="0"/>
    <n v="0"/>
    <n v="0"/>
    <s v="yes"/>
    <s v="yes"/>
    <n v="1"/>
    <n v="2"/>
    <m/>
    <n v="30"/>
    <s v="Wholesaler"/>
    <n v="1"/>
    <n v="2"/>
    <n v="1.5"/>
    <s v="No_constraints"/>
    <n v="0"/>
    <n v="0"/>
    <n v="0"/>
    <n v="0"/>
    <n v="0"/>
    <n v="0"/>
    <n v="0"/>
    <n v="0"/>
    <n v="0"/>
    <n v="1"/>
    <n v="0"/>
    <s v="yes"/>
    <s v="yes"/>
    <m/>
    <n v="600"/>
    <n v="600"/>
    <n v="30"/>
    <s v="Wholesaler"/>
    <n v="1"/>
    <n v="2"/>
    <n v="1.5"/>
    <s v="Supply_shortage"/>
    <n v="0"/>
    <n v="0"/>
    <n v="0"/>
    <n v="0"/>
    <n v="1"/>
    <n v="0"/>
    <n v="0"/>
    <n v="0"/>
    <n v="0"/>
    <n v="0"/>
    <n v="0"/>
    <s v="yes"/>
    <s v="yes"/>
    <m/>
    <n v="400"/>
    <n v="400"/>
    <n v="30"/>
    <s v="Wholesaler"/>
    <n v="3"/>
    <n v="4"/>
    <n v="3.5"/>
    <s v="Supply_shortage"/>
    <n v="0"/>
    <n v="0"/>
    <n v="0"/>
    <n v="0"/>
    <n v="1"/>
    <n v="0"/>
    <n v="0"/>
    <n v="0"/>
    <n v="0"/>
    <n v="0"/>
    <n v="0"/>
    <s v="trading in the market get affected by also days in some days  people buy things in other days they prefer not to"/>
    <n v="21891114"/>
    <s v="45e29f61-dfd8-4884-b10d-29cba8bfbe53"/>
    <s v="2018-04-28T16:21:48"/>
    <n v="179"/>
  </r>
  <r>
    <s v="YE0027"/>
    <s v="2018-04-24T23:56:47.211+03:00"/>
    <s v="2018-04-25T00:07:11.018+03:00"/>
    <s v="2018-04-24"/>
    <s v="ee.humanitarianresponse.info:5f1gFXMaUfYDmHcF"/>
    <s v="2018-04-22"/>
    <s v="رؤيا امل الدولية"/>
    <s v="Vision Hope International"/>
    <x v="5"/>
    <s v="YE27"/>
    <s v="Al Khabt"/>
    <s v="YE2704"/>
    <s v="المرواح"/>
    <s v="Al Joma'a Market"/>
    <s v="District_level_market"/>
    <s v="Urban"/>
    <s v="yes"/>
    <s v="yes"/>
    <m/>
    <n v="365"/>
    <n v="365"/>
    <n v="18"/>
    <s v="Wholesaler"/>
    <n v="2"/>
    <n v="3"/>
    <n v="2.5"/>
    <s v="Price_inflation Shortage_of_demand Supply_shortage"/>
    <n v="1"/>
    <n v="0"/>
    <n v="1"/>
    <n v="0"/>
    <n v="1"/>
    <n v="0"/>
    <n v="0"/>
    <n v="0"/>
    <n v="0"/>
    <n v="0"/>
    <n v="0"/>
    <s v="yes"/>
    <s v="yes"/>
    <m/>
    <n v="360"/>
    <n v="360"/>
    <n v="18"/>
    <s v="Wholesaler"/>
    <n v="2"/>
    <n v="3"/>
    <n v="2.5"/>
    <s v="Price_inflation Shortage_of_demand Supply_shortage"/>
    <n v="1"/>
    <n v="0"/>
    <n v="1"/>
    <n v="0"/>
    <n v="1"/>
    <n v="0"/>
    <n v="0"/>
    <n v="0"/>
    <n v="0"/>
    <n v="0"/>
    <n v="0"/>
    <s v="yes"/>
    <s v="yes"/>
    <m/>
    <n v="53"/>
    <n v="53"/>
    <n v="27"/>
    <s v="Wholesaler"/>
    <n v="1"/>
    <n v="2"/>
    <n v="1.5"/>
    <s v="Price_inflation"/>
    <n v="1"/>
    <n v="0"/>
    <n v="0"/>
    <n v="0"/>
    <n v="0"/>
    <n v="0"/>
    <n v="0"/>
    <n v="0"/>
    <n v="0"/>
    <n v="0"/>
    <n v="0"/>
    <s v="yes"/>
    <s v="no"/>
    <n v="2"/>
    <n v="70"/>
    <m/>
    <n v="27"/>
    <s v="Wholesaler"/>
    <n v="1"/>
    <n v="1"/>
    <n v="1"/>
    <s v="No_constraints"/>
    <n v="0"/>
    <n v="0"/>
    <n v="0"/>
    <n v="0"/>
    <n v="0"/>
    <n v="0"/>
    <n v="0"/>
    <n v="0"/>
    <n v="0"/>
    <n v="1"/>
    <n v="0"/>
    <s v="yes"/>
    <s v="yes"/>
    <n v="80"/>
    <n v="75"/>
    <n v="93.75"/>
    <n v="18"/>
    <s v="Wholesaler"/>
    <n v="2"/>
    <n v="3"/>
    <n v="2.5"/>
    <s v="Price_inflation"/>
    <n v="1"/>
    <n v="0"/>
    <n v="0"/>
    <n v="0"/>
    <n v="0"/>
    <n v="0"/>
    <n v="0"/>
    <n v="0"/>
    <n v="0"/>
    <n v="0"/>
    <n v="0"/>
    <s v="yes"/>
    <s v="yes"/>
    <m/>
    <n v="71"/>
    <n v="71"/>
    <n v="18"/>
    <s v="Wholesaler"/>
    <n v="1"/>
    <n v="3"/>
    <n v="2"/>
    <s v="Price_inflation Shortage_of_demand"/>
    <n v="1"/>
    <n v="0"/>
    <n v="1"/>
    <n v="0"/>
    <n v="0"/>
    <n v="0"/>
    <n v="0"/>
    <n v="0"/>
    <n v="0"/>
    <n v="0"/>
    <n v="0"/>
    <s v="yes"/>
    <s v="yes"/>
    <m/>
    <n v="345"/>
    <n v="345"/>
    <n v="23"/>
    <s v="Wholesaler"/>
    <n v="1"/>
    <n v="3"/>
    <n v="2"/>
    <s v="Price_inflation"/>
    <n v="1"/>
    <n v="0"/>
    <n v="0"/>
    <n v="0"/>
    <n v="0"/>
    <n v="0"/>
    <n v="0"/>
    <n v="0"/>
    <n v="0"/>
    <n v="0"/>
    <n v="0"/>
    <m/>
    <n v="21705953"/>
    <s v="55a642a6-6ea9-4e49-9213-63115e11abb4"/>
    <s v="2018-04-24T21:07:18"/>
    <n v="29"/>
  </r>
  <r>
    <s v="YE0028"/>
    <s v="2018-04-25T00:07:11.436+03:00"/>
    <s v="2018-04-25T00:12:02.038+03:00"/>
    <s v="2018-04-25"/>
    <s v="ee.humanitarianresponse.info:5f1gFXMaUfYDmHcF"/>
    <s v="2018-04-22"/>
    <s v="رؤيا امل الدولية"/>
    <s v="Vision Hope International"/>
    <x v="5"/>
    <s v="YE27"/>
    <s v="Al Khabt"/>
    <s v="YE2704"/>
    <s v="الظاهر"/>
    <s v="Al Hait Market"/>
    <s v="District_level_market"/>
    <s v="Rural"/>
    <s v="no"/>
    <m/>
    <m/>
    <m/>
    <m/>
    <m/>
    <m/>
    <m/>
    <m/>
    <m/>
    <m/>
    <m/>
    <m/>
    <m/>
    <m/>
    <m/>
    <m/>
    <m/>
    <m/>
    <m/>
    <m/>
    <m/>
    <s v="no"/>
    <m/>
    <m/>
    <m/>
    <m/>
    <m/>
    <m/>
    <m/>
    <m/>
    <m/>
    <m/>
    <m/>
    <m/>
    <m/>
    <m/>
    <m/>
    <m/>
    <m/>
    <m/>
    <m/>
    <m/>
    <m/>
    <s v="yes"/>
    <s v="yes"/>
    <m/>
    <n v="70"/>
    <n v="70"/>
    <n v="18"/>
    <s v="Wholesaler"/>
    <n v="1"/>
    <n v="2"/>
    <n v="1.5"/>
    <s v="Price_inflation Shortage_of_demand"/>
    <n v="1"/>
    <n v="0"/>
    <n v="1"/>
    <n v="0"/>
    <n v="0"/>
    <n v="0"/>
    <n v="0"/>
    <n v="0"/>
    <n v="0"/>
    <n v="0"/>
    <n v="0"/>
    <s v="yes"/>
    <s v="no"/>
    <n v="2"/>
    <n v="80"/>
    <m/>
    <n v="18"/>
    <s v="Wholesaler"/>
    <n v="1"/>
    <n v="2"/>
    <n v="1.5"/>
    <s v="Price_inflation Shortage_of_demand"/>
    <n v="1"/>
    <n v="0"/>
    <n v="1"/>
    <n v="0"/>
    <n v="0"/>
    <n v="0"/>
    <n v="0"/>
    <n v="0"/>
    <n v="0"/>
    <n v="0"/>
    <n v="0"/>
    <s v="yes"/>
    <s v="yes"/>
    <n v="80"/>
    <n v="75"/>
    <n v="93.75"/>
    <n v="18"/>
    <s v="Wholesaler"/>
    <n v="1"/>
    <n v="2"/>
    <n v="1.5"/>
    <s v="Price_inflation Shortage_of_demand"/>
    <n v="1"/>
    <n v="0"/>
    <n v="1"/>
    <n v="0"/>
    <n v="0"/>
    <n v="0"/>
    <n v="0"/>
    <n v="0"/>
    <n v="0"/>
    <n v="0"/>
    <n v="0"/>
    <s v="yes"/>
    <s v="No"/>
    <n v="200"/>
    <n v="100"/>
    <n v="50"/>
    <n v="18"/>
    <s v="Wholesaler"/>
    <n v="1"/>
    <n v="2"/>
    <n v="1.5"/>
    <s v="Price_inflation Shortage_of_demand"/>
    <n v="1"/>
    <n v="0"/>
    <n v="1"/>
    <n v="0"/>
    <n v="0"/>
    <n v="0"/>
    <n v="0"/>
    <n v="0"/>
    <n v="0"/>
    <n v="0"/>
    <n v="0"/>
    <s v="yes"/>
    <s v="yes"/>
    <m/>
    <n v="250"/>
    <n v="250"/>
    <n v="18"/>
    <s v="Wholesaler"/>
    <n v="1"/>
    <n v="2"/>
    <n v="1.5"/>
    <s v="Price_inflation Shortage_of_demand"/>
    <n v="1"/>
    <n v="0"/>
    <n v="1"/>
    <n v="0"/>
    <n v="0"/>
    <n v="0"/>
    <n v="0"/>
    <n v="0"/>
    <n v="0"/>
    <n v="0"/>
    <n v="0"/>
    <m/>
    <n v="21775294"/>
    <s v="beda3128-cdb7-4863-a462-185ccab0f2fc"/>
    <s v="2018-04-26T06:21:01"/>
    <n v="73"/>
  </r>
  <r>
    <s v="YE0029"/>
    <s v="2018-04-25T00:12:02.420+03:00"/>
    <s v="2018-04-25T00:17:07.385+03:00"/>
    <s v="2018-04-25"/>
    <s v="ee.humanitarianresponse.info:5f1gFXMaUfYDmHcF"/>
    <s v="2018-04-22"/>
    <s v="رؤيا امل الدولية"/>
    <s v="Vision Hope International"/>
    <x v="5"/>
    <s v="YE27"/>
    <s v="Al Khabt"/>
    <s v="YE2704"/>
    <s v="الظاهر"/>
    <s v="Al Khabt market"/>
    <s v="District_level_market"/>
    <s v="Rural"/>
    <s v="yes"/>
    <s v="yes"/>
    <m/>
    <n v="360"/>
    <n v="360"/>
    <n v="18"/>
    <s v="Other"/>
    <n v="2"/>
    <n v="4"/>
    <n v="3"/>
    <s v="Price_inflation Supply_shortage"/>
    <n v="1"/>
    <n v="0"/>
    <n v="0"/>
    <n v="0"/>
    <n v="1"/>
    <n v="0"/>
    <n v="0"/>
    <n v="0"/>
    <n v="0"/>
    <n v="0"/>
    <n v="0"/>
    <s v="yes"/>
    <s v="no"/>
    <n v="20"/>
    <n v="7000"/>
    <n v="350"/>
    <n v="18"/>
    <s v="Other"/>
    <n v="2"/>
    <n v="4"/>
    <n v="3"/>
    <s v="Price_inflation Supply_shortage"/>
    <n v="1"/>
    <n v="0"/>
    <n v="0"/>
    <n v="0"/>
    <n v="1"/>
    <n v="0"/>
    <n v="0"/>
    <n v="0"/>
    <n v="0"/>
    <n v="0"/>
    <n v="0"/>
    <s v="yes"/>
    <s v="yes"/>
    <m/>
    <n v="70"/>
    <n v="70"/>
    <n v="18"/>
    <s v="Wholesaler"/>
    <n v="1"/>
    <n v="2"/>
    <n v="1.5"/>
    <s v="Price_inflation"/>
    <n v="1"/>
    <n v="0"/>
    <n v="0"/>
    <n v="0"/>
    <n v="0"/>
    <n v="0"/>
    <n v="0"/>
    <n v="0"/>
    <n v="0"/>
    <n v="0"/>
    <n v="0"/>
    <s v="yes"/>
    <s v="no"/>
    <n v="2"/>
    <n v="100"/>
    <m/>
    <n v="18"/>
    <s v="Wholesaler"/>
    <n v="1"/>
    <n v="2"/>
    <n v="1.5"/>
    <s v="Price_inflation"/>
    <n v="1"/>
    <n v="0"/>
    <n v="0"/>
    <n v="0"/>
    <n v="0"/>
    <n v="0"/>
    <n v="0"/>
    <n v="0"/>
    <n v="0"/>
    <n v="0"/>
    <n v="0"/>
    <s v="yes"/>
    <s v="yes"/>
    <n v="80"/>
    <n v="100"/>
    <n v="125"/>
    <n v="18"/>
    <s v="Wholesaler"/>
    <n v="1"/>
    <n v="2"/>
    <n v="1.5"/>
    <s v="Price_inflation Liquidity_shortage Shortage_of_demand"/>
    <n v="1"/>
    <n v="1"/>
    <n v="1"/>
    <n v="0"/>
    <n v="0"/>
    <n v="0"/>
    <n v="0"/>
    <n v="0"/>
    <n v="0"/>
    <n v="0"/>
    <n v="0"/>
    <s v="yes"/>
    <s v="yes"/>
    <m/>
    <n v="100"/>
    <n v="100"/>
    <n v="18"/>
    <s v="Wholesaler"/>
    <n v="1"/>
    <n v="2"/>
    <n v="1.5"/>
    <s v="Price_inflation Shortage_of_demand"/>
    <n v="1"/>
    <n v="0"/>
    <n v="1"/>
    <n v="0"/>
    <n v="0"/>
    <n v="0"/>
    <n v="0"/>
    <n v="0"/>
    <n v="0"/>
    <n v="0"/>
    <n v="0"/>
    <s v="yes"/>
    <s v="yes"/>
    <m/>
    <n v="250"/>
    <n v="250"/>
    <n v="18"/>
    <s v="Wholesaler"/>
    <n v="1"/>
    <n v="2"/>
    <n v="1.5"/>
    <s v="Price_inflation"/>
    <n v="1"/>
    <n v="0"/>
    <n v="0"/>
    <n v="0"/>
    <n v="0"/>
    <n v="0"/>
    <n v="0"/>
    <n v="0"/>
    <n v="0"/>
    <n v="0"/>
    <n v="0"/>
    <m/>
    <n v="21775295"/>
    <s v="4cd95334-d623-4f0b-87ab-e6e44a4532fe"/>
    <s v="2018-04-26T06:21:03"/>
    <n v="74"/>
  </r>
  <r>
    <s v="YE0039"/>
    <s v="2018-04-26T12:35:03.048+03:00"/>
    <s v="2018-04-26T13:23:09.076+03:00"/>
    <s v="2018-04-26"/>
    <s v="ee.humanitarianresponse.info:5f1gFXMaUfYDmHcF"/>
    <s v="2018-04-22"/>
    <s v="رؤيا امل الدولية"/>
    <s v="Vision Hope International"/>
    <x v="5"/>
    <s v="YE27"/>
    <s v="Al Khabt"/>
    <s v="YE2704"/>
    <s v="الظاهر"/>
    <s v="N/A"/>
    <s v="District_level_market"/>
    <s v="Rural"/>
    <s v="yes"/>
    <s v="no"/>
    <n v="20"/>
    <n v="7000"/>
    <n v="350"/>
    <n v="18"/>
    <s v="Other"/>
    <n v="2"/>
    <n v="3"/>
    <n v="2.5"/>
    <s v="Price_inflation Shortage_of_demand Supply_shortage"/>
    <n v="1"/>
    <n v="0"/>
    <n v="1"/>
    <n v="0"/>
    <n v="1"/>
    <n v="0"/>
    <n v="0"/>
    <n v="0"/>
    <n v="0"/>
    <n v="0"/>
    <n v="0"/>
    <s v="yes"/>
    <s v="no"/>
    <n v="20"/>
    <n v="6900"/>
    <n v="345"/>
    <n v="18"/>
    <s v="Other"/>
    <n v="2"/>
    <n v="3"/>
    <n v="2.5"/>
    <s v="Price_inflation Shortage_of_demand Supply_shortage"/>
    <n v="1"/>
    <n v="0"/>
    <n v="1"/>
    <n v="0"/>
    <n v="1"/>
    <n v="0"/>
    <n v="0"/>
    <n v="0"/>
    <n v="0"/>
    <n v="0"/>
    <n v="0"/>
    <s v="yes"/>
    <s v="yes"/>
    <m/>
    <n v="50"/>
    <n v="50"/>
    <n v="27"/>
    <s v="Other"/>
    <n v="2"/>
    <n v="4"/>
    <n v="3"/>
    <s v="Price_inflation Shortage_of_demand"/>
    <n v="1"/>
    <n v="0"/>
    <n v="1"/>
    <n v="0"/>
    <n v="0"/>
    <n v="0"/>
    <n v="0"/>
    <n v="0"/>
    <n v="0"/>
    <n v="0"/>
    <n v="0"/>
    <s v="no"/>
    <m/>
    <m/>
    <m/>
    <m/>
    <m/>
    <m/>
    <m/>
    <m/>
    <m/>
    <m/>
    <m/>
    <m/>
    <m/>
    <m/>
    <m/>
    <m/>
    <m/>
    <m/>
    <m/>
    <m/>
    <m/>
    <s v="yes"/>
    <s v="yes"/>
    <n v="80"/>
    <n v="85"/>
    <n v="106.25"/>
    <n v="18"/>
    <s v="Wholesaler"/>
    <n v="2"/>
    <n v="3"/>
    <n v="2.5"/>
    <s v="Price_inflation Shortage_of_demand"/>
    <n v="1"/>
    <n v="0"/>
    <n v="1"/>
    <n v="0"/>
    <n v="0"/>
    <n v="0"/>
    <n v="0"/>
    <n v="0"/>
    <n v="0"/>
    <n v="0"/>
    <n v="0"/>
    <s v="yes"/>
    <s v="No"/>
    <n v="110"/>
    <n v="75"/>
    <n v="68.181818181818173"/>
    <n v="18"/>
    <s v="Wholesaler"/>
    <n v="2"/>
    <n v="3"/>
    <n v="2.5"/>
    <s v="Price_inflation Shortage_of_demand"/>
    <n v="1"/>
    <n v="0"/>
    <n v="1"/>
    <n v="0"/>
    <n v="0"/>
    <n v="0"/>
    <n v="0"/>
    <n v="0"/>
    <n v="0"/>
    <n v="0"/>
    <n v="0"/>
    <s v="yes"/>
    <s v="yes"/>
    <m/>
    <n v="450"/>
    <n v="450"/>
    <n v="18"/>
    <s v="Wholesaler"/>
    <n v="2"/>
    <n v="3"/>
    <n v="2.5"/>
    <s v="Price_inflation Shortage_of_demand"/>
    <n v="1"/>
    <n v="0"/>
    <n v="1"/>
    <n v="0"/>
    <n v="0"/>
    <n v="0"/>
    <n v="0"/>
    <n v="0"/>
    <n v="0"/>
    <n v="0"/>
    <n v="0"/>
    <s v="التاجر يبيع بالجملة، تاجر المشتقات النفطية منفصل عن تاجر المواد الغذائية"/>
    <n v="21788512"/>
    <s v="12631871-bb57-4c7a-a6b2-1d866188aa5d"/>
    <s v="2018-04-26T10:23:21"/>
    <n v="106"/>
  </r>
  <r>
    <s v="YE0049"/>
    <s v="2018-04-26T10:51:47.168+03:00"/>
    <s v="2018-04-26T13:23:33.967+03:00"/>
    <s v="2018-04-26"/>
    <s v="ee.humanitarianresponse.info:5f1gFXMaUfYDmHcF"/>
    <s v="2018-04-22"/>
    <s v="رؤيا امل الدولية"/>
    <s v="Vision Hope International"/>
    <x v="5"/>
    <s v="YE27"/>
    <s v="Al Khabt"/>
    <s v="YE2704"/>
    <s v="المرواح"/>
    <s v="N/A"/>
    <s v="District_level_market"/>
    <s v="Urban"/>
    <s v="no"/>
    <m/>
    <m/>
    <m/>
    <m/>
    <m/>
    <m/>
    <m/>
    <m/>
    <m/>
    <m/>
    <m/>
    <m/>
    <m/>
    <m/>
    <m/>
    <m/>
    <m/>
    <m/>
    <m/>
    <m/>
    <m/>
    <s v="no"/>
    <m/>
    <m/>
    <m/>
    <m/>
    <m/>
    <m/>
    <m/>
    <m/>
    <m/>
    <m/>
    <m/>
    <m/>
    <m/>
    <m/>
    <m/>
    <m/>
    <m/>
    <m/>
    <m/>
    <m/>
    <m/>
    <s v="yes"/>
    <s v="yes"/>
    <m/>
    <n v="100"/>
    <n v="100"/>
    <n v="23"/>
    <s v="Wholesaler"/>
    <n v="2"/>
    <n v="3"/>
    <n v="2.5"/>
    <s v="Price_inflation Liquidity_shortage"/>
    <n v="1"/>
    <n v="1"/>
    <n v="0"/>
    <n v="0"/>
    <n v="0"/>
    <n v="0"/>
    <n v="0"/>
    <n v="0"/>
    <n v="0"/>
    <n v="0"/>
    <n v="0"/>
    <s v="yes"/>
    <s v="no"/>
    <n v="2"/>
    <n v="100"/>
    <m/>
    <n v="18"/>
    <s v="Wholesaler"/>
    <n v="2"/>
    <n v="3"/>
    <n v="2.5"/>
    <s v="Price_inflation Shortage_of_demand"/>
    <n v="1"/>
    <n v="0"/>
    <n v="1"/>
    <n v="0"/>
    <n v="0"/>
    <n v="0"/>
    <n v="0"/>
    <n v="0"/>
    <n v="0"/>
    <n v="0"/>
    <n v="0"/>
    <s v="yes"/>
    <s v="yes"/>
    <n v="80"/>
    <n v="100"/>
    <n v="125"/>
    <n v="23"/>
    <s v="Wholesaler"/>
    <n v="2"/>
    <n v="3"/>
    <n v="2.5"/>
    <s v="Price_inflation"/>
    <n v="1"/>
    <n v="0"/>
    <n v="0"/>
    <n v="0"/>
    <n v="0"/>
    <n v="0"/>
    <n v="0"/>
    <n v="0"/>
    <n v="0"/>
    <n v="0"/>
    <n v="0"/>
    <s v="yes"/>
    <s v="yes"/>
    <m/>
    <n v="60"/>
    <n v="60"/>
    <n v="23"/>
    <s v="Wholesaler"/>
    <n v="2"/>
    <n v="3"/>
    <n v="2.5"/>
    <s v="Price_inflation Shortage_of_demand"/>
    <n v="1"/>
    <n v="0"/>
    <n v="1"/>
    <n v="0"/>
    <n v="0"/>
    <n v="0"/>
    <n v="0"/>
    <n v="0"/>
    <n v="0"/>
    <n v="0"/>
    <n v="0"/>
    <s v="yes"/>
    <s v="yes"/>
    <m/>
    <n v="400"/>
    <n v="400"/>
    <n v="23"/>
    <s v="Wholesaler"/>
    <n v="2"/>
    <n v="3"/>
    <n v="2.5"/>
    <s v="Price_inflation"/>
    <n v="1"/>
    <n v="0"/>
    <n v="0"/>
    <n v="0"/>
    <n v="0"/>
    <n v="0"/>
    <n v="0"/>
    <n v="0"/>
    <n v="0"/>
    <n v="0"/>
    <n v="0"/>
    <m/>
    <n v="21788517"/>
    <s v="5aa94047-513a-481e-b8e1-845b1ac01bd6"/>
    <s v="2018-04-26T10:23:42"/>
    <n v="107"/>
  </r>
  <r>
    <s v="YE0050"/>
    <s v="2018-04-26T12:07:42.227+03:00"/>
    <s v="2018-04-26T13:23:42.980+03:00"/>
    <s v="2018-04-26"/>
    <s v="ee.humanitarianresponse.info:5f1gFXMaUfYDmHcF"/>
    <s v="2018-04-22"/>
    <s v="رؤيا امل الدولية"/>
    <s v="Vision Hope International"/>
    <x v="5"/>
    <s v="YE27"/>
    <s v="Al Khabt"/>
    <s v="YE2704"/>
    <s v="المرواح"/>
    <s v="N/A"/>
    <s v="District_level_market"/>
    <s v="Urban"/>
    <s v="yes"/>
    <s v="yes"/>
    <m/>
    <n v="350"/>
    <n v="350"/>
    <n v="18"/>
    <s v="Wholesaler"/>
    <n v="1"/>
    <n v="2"/>
    <n v="1.5"/>
    <s v="Price_inflation Liquidity_shortage"/>
    <n v="1"/>
    <n v="1"/>
    <n v="0"/>
    <n v="0"/>
    <n v="0"/>
    <n v="0"/>
    <n v="0"/>
    <n v="0"/>
    <n v="0"/>
    <n v="0"/>
    <n v="0"/>
    <s v="yes"/>
    <s v="yes"/>
    <m/>
    <n v="350"/>
    <n v="350"/>
    <n v="18"/>
    <s v="Wholesaler"/>
    <n v="1"/>
    <n v="2"/>
    <n v="1.5"/>
    <s v="Price_inflation Liquidity_shortage"/>
    <n v="1"/>
    <n v="1"/>
    <n v="0"/>
    <n v="0"/>
    <n v="0"/>
    <n v="0"/>
    <n v="0"/>
    <n v="0"/>
    <n v="0"/>
    <n v="0"/>
    <n v="0"/>
    <s v="yes"/>
    <s v="No"/>
    <n v="18"/>
    <n v="1000"/>
    <m/>
    <n v="18"/>
    <s v="Other"/>
    <n v="2"/>
    <n v="3"/>
    <n v="2.5"/>
    <s v="Price_inflation"/>
    <n v="1"/>
    <n v="0"/>
    <n v="0"/>
    <n v="0"/>
    <n v="0"/>
    <n v="0"/>
    <n v="0"/>
    <n v="0"/>
    <n v="0"/>
    <n v="0"/>
    <n v="0"/>
    <s v="no"/>
    <m/>
    <m/>
    <m/>
    <m/>
    <m/>
    <m/>
    <m/>
    <m/>
    <m/>
    <m/>
    <m/>
    <m/>
    <m/>
    <m/>
    <m/>
    <m/>
    <m/>
    <m/>
    <m/>
    <m/>
    <m/>
    <s v="yes"/>
    <s v="yes"/>
    <n v="80"/>
    <n v="70"/>
    <n v="87.5"/>
    <n v="18"/>
    <s v="Wholesaler"/>
    <n v="2"/>
    <n v="3"/>
    <n v="2.5"/>
    <s v="Price_inflation"/>
    <n v="1"/>
    <n v="0"/>
    <n v="0"/>
    <n v="0"/>
    <n v="0"/>
    <n v="0"/>
    <n v="0"/>
    <n v="0"/>
    <n v="0"/>
    <n v="0"/>
    <n v="0"/>
    <s v="yes"/>
    <s v="No"/>
    <n v="110"/>
    <n v="80"/>
    <n v="88"/>
    <n v="18"/>
    <s v="Wholesaler"/>
    <n v="2"/>
    <n v="3"/>
    <n v="2.5"/>
    <s v="Price_inflation Liquidity_shortage Shortage_of_demand"/>
    <n v="1"/>
    <n v="1"/>
    <n v="1"/>
    <n v="0"/>
    <n v="0"/>
    <n v="0"/>
    <n v="0"/>
    <n v="0"/>
    <n v="0"/>
    <n v="0"/>
    <n v="0"/>
    <s v="yes"/>
    <s v="yes"/>
    <m/>
    <n v="500"/>
    <n v="500"/>
    <n v="18"/>
    <s v="Wholesaler"/>
    <n v="2"/>
    <n v="3"/>
    <n v="2.5"/>
    <s v="Price_inflation Shortage_of_demand"/>
    <n v="1"/>
    <n v="0"/>
    <n v="1"/>
    <n v="0"/>
    <n v="0"/>
    <n v="0"/>
    <n v="0"/>
    <n v="0"/>
    <n v="0"/>
    <n v="0"/>
    <n v="0"/>
    <s v="تاجر جملة ، التاجر لا يبيع الوقود في نفس المحل"/>
    <n v="21788522"/>
    <s v="149b7f7d-cc02-4512-a064-4254a756b360"/>
    <s v="2018-04-26T10:23:50"/>
    <n v="108"/>
  </r>
  <r>
    <s v="YE0201"/>
    <s v="2018-04-29T10:39:04.307+03:00"/>
    <s v="2018-04-29T10:53:52.268+03:00"/>
    <s v="2018-04-29"/>
    <s v="ee.humanitarianresponse.info:oSuGHAzdA1FipyGD"/>
    <s v="2018-04-26"/>
    <s v="المدينة القديمة"/>
    <s v="Old City"/>
    <x v="5"/>
    <s v="YE27"/>
    <s v="Al Khabt"/>
    <s v="YE2704"/>
    <s v="الخبت"/>
    <s v="Bayt Al Faqiah market"/>
    <s v="District_level_market"/>
    <s v="Rural"/>
    <s v="yes"/>
    <s v="yes"/>
    <m/>
    <n v="360"/>
    <n v="360"/>
    <n v="18"/>
    <s v="Wholesaler"/>
    <n v="2"/>
    <n v="4"/>
    <n v="3"/>
    <s v="Price_inflation Supply_shortage Transportation_issues"/>
    <n v="1"/>
    <n v="0"/>
    <n v="0"/>
    <n v="0"/>
    <n v="1"/>
    <n v="0"/>
    <n v="1"/>
    <n v="0"/>
    <n v="0"/>
    <n v="0"/>
    <n v="0"/>
    <s v="yes"/>
    <s v="yes"/>
    <m/>
    <n v="380"/>
    <n v="380"/>
    <n v="18"/>
    <s v="Wholesaler"/>
    <n v="2"/>
    <n v="4"/>
    <n v="3"/>
    <s v="Price_inflation Supply_shortage Transportation_issues"/>
    <n v="1"/>
    <n v="0"/>
    <n v="0"/>
    <n v="0"/>
    <n v="1"/>
    <n v="0"/>
    <n v="1"/>
    <n v="0"/>
    <n v="0"/>
    <n v="0"/>
    <n v="0"/>
    <s v="yes"/>
    <s v="yes"/>
    <m/>
    <n v="80"/>
    <n v="80"/>
    <n v="27"/>
    <s v="Wholesaler"/>
    <n v="1"/>
    <n v="2"/>
    <n v="1.5"/>
    <s v="Liquidity_shortage"/>
    <n v="0"/>
    <n v="1"/>
    <n v="0"/>
    <n v="0"/>
    <n v="0"/>
    <n v="0"/>
    <n v="0"/>
    <n v="0"/>
    <n v="0"/>
    <n v="0"/>
    <n v="0"/>
    <s v="yes"/>
    <s v="yes"/>
    <m/>
    <n v="150"/>
    <n v="150"/>
    <n v="27"/>
    <s v="Wholesaler"/>
    <n v="1"/>
    <n v="1"/>
    <n v="1"/>
    <s v="Price_inflation Liquidity_shortage"/>
    <n v="1"/>
    <n v="1"/>
    <n v="0"/>
    <n v="0"/>
    <n v="0"/>
    <n v="0"/>
    <n v="0"/>
    <n v="0"/>
    <n v="0"/>
    <n v="0"/>
    <n v="0"/>
    <s v="yes"/>
    <s v="yes"/>
    <n v="80"/>
    <n v="100"/>
    <n v="125"/>
    <n v="12"/>
    <s v="Wholesaler"/>
    <n v="1"/>
    <n v="2"/>
    <n v="1.5"/>
    <s v="Liquidity_shortage"/>
    <n v="0"/>
    <n v="1"/>
    <n v="0"/>
    <n v="0"/>
    <n v="0"/>
    <n v="0"/>
    <n v="0"/>
    <n v="0"/>
    <n v="0"/>
    <n v="0"/>
    <n v="0"/>
    <s v="yes"/>
    <s v="yes"/>
    <m/>
    <n v="100"/>
    <n v="100"/>
    <n v="27"/>
    <s v="Wholesaler"/>
    <n v="1"/>
    <n v="2"/>
    <n v="1.5"/>
    <s v="Liquidity_shortage"/>
    <n v="0"/>
    <n v="1"/>
    <n v="0"/>
    <n v="0"/>
    <n v="0"/>
    <n v="0"/>
    <n v="0"/>
    <n v="0"/>
    <n v="0"/>
    <n v="0"/>
    <n v="0"/>
    <s v="yes"/>
    <s v="yes"/>
    <m/>
    <n v="360"/>
    <n v="360"/>
    <n v="27"/>
    <s v="Wholesaler"/>
    <n v="1"/>
    <n v="2"/>
    <n v="1.5"/>
    <s v="Price_inflation Liquidity_shortage"/>
    <n v="1"/>
    <n v="1"/>
    <n v="0"/>
    <n v="0"/>
    <n v="0"/>
    <n v="0"/>
    <n v="0"/>
    <n v="0"/>
    <n v="0"/>
    <n v="0"/>
    <n v="0"/>
    <m/>
    <n v="21907023"/>
    <s v="af55445b-a9a4-4c72-b3e7-ffe7ded84d39"/>
    <s v="2018-04-29T08:50:27"/>
    <n v="210"/>
  </r>
  <r>
    <s v="YE0205"/>
    <s v="2018-04-28T22:10:58.740+03:00"/>
    <s v="2018-04-29T10:39:04.028+03:00"/>
    <s v="2018-04-28"/>
    <s v="ee.humanitarianresponse.info:oSuGHAzdA1FipyGD"/>
    <s v="2018-04-24"/>
    <s v="المدينة القديمة"/>
    <s v="Old City"/>
    <x v="5"/>
    <s v="YE27"/>
    <s v="Al Khabt"/>
    <s v="YE2704"/>
    <s v="سوق الخبت"/>
    <s v="Haidan market"/>
    <s v="District_level_market"/>
    <s v="Rural"/>
    <s v="yes"/>
    <s v="yes"/>
    <m/>
    <n v="370"/>
    <n v="370"/>
    <n v="18"/>
    <s v="Wholesaler"/>
    <n v="2"/>
    <n v="4"/>
    <n v="3"/>
    <s v="Price_inflation Liquidity_shortage Insecurity_and_instability Supply_shortage Transportation_issues"/>
    <n v="1"/>
    <n v="1"/>
    <n v="0"/>
    <n v="1"/>
    <n v="1"/>
    <n v="0"/>
    <n v="1"/>
    <n v="0"/>
    <n v="0"/>
    <n v="0"/>
    <n v="0"/>
    <s v="yes"/>
    <s v="yes"/>
    <m/>
    <n v="380"/>
    <n v="380"/>
    <n v="18"/>
    <s v="Wholesaler"/>
    <n v="2"/>
    <n v="4"/>
    <n v="3"/>
    <s v="Price_inflation Liquidity_shortage Transportation_issues"/>
    <n v="1"/>
    <n v="1"/>
    <n v="0"/>
    <n v="0"/>
    <n v="0"/>
    <n v="0"/>
    <n v="1"/>
    <n v="0"/>
    <n v="0"/>
    <n v="0"/>
    <n v="0"/>
    <s v="yes"/>
    <s v="yes"/>
    <m/>
    <n v="90"/>
    <n v="90"/>
    <n v="27"/>
    <s v="Wholesaler"/>
    <n v="1"/>
    <n v="2"/>
    <n v="1.5"/>
    <s v="Price_inflation"/>
    <n v="1"/>
    <n v="0"/>
    <n v="0"/>
    <n v="0"/>
    <n v="0"/>
    <n v="0"/>
    <n v="0"/>
    <n v="0"/>
    <n v="0"/>
    <n v="0"/>
    <n v="0"/>
    <s v="yes"/>
    <s v="yes"/>
    <m/>
    <n v="160"/>
    <n v="160"/>
    <n v="27"/>
    <s v="Wholesaler"/>
    <n v="1"/>
    <n v="1"/>
    <n v="1"/>
    <s v="Price_inflation"/>
    <n v="1"/>
    <n v="0"/>
    <n v="0"/>
    <n v="0"/>
    <n v="0"/>
    <n v="0"/>
    <n v="0"/>
    <n v="0"/>
    <n v="0"/>
    <n v="0"/>
    <n v="0"/>
    <s v="yes"/>
    <s v="yes"/>
    <n v="75"/>
    <n v="80"/>
    <n v="106.66666666666667"/>
    <n v="27"/>
    <s v="Wholesaler"/>
    <n v="1"/>
    <n v="2"/>
    <n v="1.5"/>
    <s v="Price_inflation"/>
    <n v="1"/>
    <n v="0"/>
    <n v="0"/>
    <n v="0"/>
    <n v="0"/>
    <n v="0"/>
    <n v="0"/>
    <n v="0"/>
    <n v="0"/>
    <n v="0"/>
    <n v="0"/>
    <s v="yes"/>
    <s v="yes"/>
    <m/>
    <n v="100"/>
    <n v="100"/>
    <n v="27"/>
    <s v="Wholesaler"/>
    <n v="1"/>
    <n v="2"/>
    <n v="1.5"/>
    <s v="Price_inflation"/>
    <n v="1"/>
    <n v="0"/>
    <n v="0"/>
    <n v="0"/>
    <n v="0"/>
    <n v="0"/>
    <n v="0"/>
    <n v="0"/>
    <n v="0"/>
    <n v="0"/>
    <n v="0"/>
    <s v="yes"/>
    <s v="yes"/>
    <m/>
    <n v="360"/>
    <n v="360"/>
    <n v="27"/>
    <s v="Wholesaler"/>
    <n v="1"/>
    <n v="2"/>
    <n v="1.5"/>
    <s v="Price_inflation Liquidity_shortage"/>
    <n v="1"/>
    <n v="1"/>
    <n v="0"/>
    <n v="0"/>
    <n v="0"/>
    <n v="0"/>
    <n v="0"/>
    <n v="0"/>
    <n v="0"/>
    <n v="0"/>
    <n v="0"/>
    <m/>
    <n v="21907022"/>
    <s v="dec9d238-3404-4525-afc2-ab5bab7c5d08"/>
    <s v="2018-04-29T08:50:26"/>
    <n v="209"/>
  </r>
  <r>
    <s v="YE0206"/>
    <s v="2018-04-29T10:53:52.464+03:00"/>
    <s v="2018-04-29T11:24:19.558+03:00"/>
    <s v="2018-04-29"/>
    <s v="ee.humanitarianresponse.info:oSuGHAzdA1FipyGD"/>
    <s v="2018-04-26"/>
    <s v="المدينة القديمة"/>
    <s v="Old City"/>
    <x v="5"/>
    <s v="YE27"/>
    <s v="Al Khabt"/>
    <s v="YE2704"/>
    <s v="الخبت"/>
    <s v="Haidan market"/>
    <s v="District_level_market"/>
    <s v="Rural"/>
    <s v="yes"/>
    <s v="yes"/>
    <m/>
    <n v="360"/>
    <n v="360"/>
    <n v="18"/>
    <s v="Wholesaler"/>
    <n v="2"/>
    <n v="5"/>
    <n v="3.5"/>
    <s v="Price_inflation Insecurity_and_instability Transportation_issues"/>
    <n v="1"/>
    <n v="0"/>
    <n v="0"/>
    <n v="1"/>
    <n v="0"/>
    <n v="0"/>
    <n v="1"/>
    <n v="0"/>
    <n v="0"/>
    <n v="0"/>
    <n v="0"/>
    <s v="yes"/>
    <s v="yes"/>
    <m/>
    <n v="380"/>
    <n v="380"/>
    <n v="18"/>
    <s v="Wholesaler"/>
    <n v="2"/>
    <n v="5"/>
    <n v="3.5"/>
    <s v="Liquidity_shortage"/>
    <n v="0"/>
    <n v="1"/>
    <n v="0"/>
    <n v="0"/>
    <n v="0"/>
    <n v="0"/>
    <n v="0"/>
    <n v="0"/>
    <n v="0"/>
    <n v="0"/>
    <n v="0"/>
    <s v="yes"/>
    <s v="yes"/>
    <m/>
    <n v="80"/>
    <n v="80"/>
    <n v="27"/>
    <s v="Wholesaler"/>
    <n v="1"/>
    <n v="2"/>
    <n v="1.5"/>
    <s v="Price_inflation Liquidity_shortage"/>
    <n v="1"/>
    <n v="1"/>
    <n v="0"/>
    <n v="0"/>
    <n v="0"/>
    <n v="0"/>
    <n v="0"/>
    <n v="0"/>
    <n v="0"/>
    <n v="0"/>
    <n v="0"/>
    <s v="yes"/>
    <s v="yes"/>
    <m/>
    <n v="140"/>
    <n v="140"/>
    <n v="27"/>
    <s v="Wholesaler"/>
    <n v="1"/>
    <n v="1"/>
    <n v="1"/>
    <s v="Price_inflation Liquidity_shortage"/>
    <n v="1"/>
    <n v="1"/>
    <n v="0"/>
    <n v="0"/>
    <n v="0"/>
    <n v="0"/>
    <n v="0"/>
    <n v="0"/>
    <n v="0"/>
    <n v="0"/>
    <n v="0"/>
    <s v="yes"/>
    <s v="yes"/>
    <n v="80"/>
    <n v="100"/>
    <n v="125"/>
    <n v="27"/>
    <s v="Wholesaler"/>
    <n v="1"/>
    <n v="2"/>
    <n v="1.5"/>
    <s v="Price_inflation Liquidity_shortage"/>
    <n v="1"/>
    <n v="1"/>
    <n v="0"/>
    <n v="0"/>
    <n v="0"/>
    <n v="0"/>
    <n v="0"/>
    <n v="0"/>
    <n v="0"/>
    <n v="0"/>
    <n v="0"/>
    <s v="yes"/>
    <s v="yes"/>
    <m/>
    <n v="100"/>
    <n v="100"/>
    <n v="27"/>
    <s v="Wholesaler"/>
    <n v="1"/>
    <n v="2"/>
    <n v="1.5"/>
    <s v="Price_inflation Liquidity_shortage"/>
    <n v="1"/>
    <n v="1"/>
    <n v="0"/>
    <n v="0"/>
    <n v="0"/>
    <n v="0"/>
    <n v="0"/>
    <n v="0"/>
    <n v="0"/>
    <n v="0"/>
    <n v="0"/>
    <s v="yes"/>
    <s v="yes"/>
    <m/>
    <n v="370"/>
    <n v="370"/>
    <n v="27"/>
    <s v="Wholesaler"/>
    <n v="1"/>
    <n v="2"/>
    <n v="1.5"/>
    <s v="Price_inflation"/>
    <n v="1"/>
    <n v="0"/>
    <n v="0"/>
    <n v="0"/>
    <n v="0"/>
    <n v="0"/>
    <n v="0"/>
    <n v="0"/>
    <n v="0"/>
    <n v="0"/>
    <n v="0"/>
    <m/>
    <n v="21907024"/>
    <s v="6ade91a2-20e6-43a9-89e2-f72288a1da54"/>
    <s v="2018-04-29T08:50:28"/>
    <n v="211"/>
  </r>
  <r>
    <s v="YE0216"/>
    <s v="2018-04-27T02:25:22.613+03:00"/>
    <s v="2018-04-27T02:31:13.481+03:00"/>
    <s v="2018-04-27"/>
    <s v="ee.humanitarianresponse.info:01ufehMPk0fm5ajf"/>
    <s v="2018-04-26"/>
    <s v="Save the Children"/>
    <s v="Save the Children"/>
    <x v="6"/>
    <s v="YE15"/>
    <s v="Al Maafer"/>
    <s v="YE1521"/>
    <s v="Alnishma"/>
    <s v="Al-Metrak"/>
    <s v="District_level_market"/>
    <s v="Rural"/>
    <s v="yes"/>
    <s v="yes"/>
    <m/>
    <n v="325"/>
    <n v="325"/>
    <n v="24"/>
    <s v="Wholesaler"/>
    <n v="2"/>
    <m/>
    <n v="2"/>
    <s v="Insecurity_and_instability Government_regulations Transportation_issues"/>
    <n v="0"/>
    <n v="0"/>
    <n v="0"/>
    <n v="1"/>
    <n v="0"/>
    <n v="1"/>
    <n v="1"/>
    <n v="0"/>
    <n v="0"/>
    <n v="0"/>
    <n v="0"/>
    <s v="yes"/>
    <s v="yes"/>
    <m/>
    <n v="320"/>
    <n v="320"/>
    <n v="24"/>
    <s v="Wholesaler"/>
    <n v="2"/>
    <n v="3"/>
    <n v="2.5"/>
    <s v="Insecurity_and_instability Government_regulations Transportation_issues"/>
    <n v="0"/>
    <n v="0"/>
    <n v="0"/>
    <n v="1"/>
    <n v="0"/>
    <n v="1"/>
    <n v="1"/>
    <n v="0"/>
    <n v="0"/>
    <n v="0"/>
    <n v="0"/>
    <s v="yes"/>
    <s v="yes"/>
    <m/>
    <n v="100"/>
    <n v="100"/>
    <n v="15"/>
    <s v="Wholesaler"/>
    <n v="3"/>
    <m/>
    <n v="3"/>
    <s v="Government_regulations Transportation_issues"/>
    <n v="0"/>
    <n v="0"/>
    <n v="0"/>
    <n v="0"/>
    <n v="0"/>
    <n v="1"/>
    <n v="1"/>
    <n v="0"/>
    <n v="0"/>
    <n v="0"/>
    <n v="0"/>
    <s v="yes"/>
    <s v="yes"/>
    <m/>
    <n v="150"/>
    <n v="150"/>
    <n v="15"/>
    <s v="Wholesaler"/>
    <n v="1"/>
    <m/>
    <n v="1"/>
    <s v="Supply_shortage"/>
    <n v="0"/>
    <n v="0"/>
    <n v="0"/>
    <n v="0"/>
    <n v="1"/>
    <n v="0"/>
    <n v="0"/>
    <n v="0"/>
    <n v="0"/>
    <n v="0"/>
    <n v="0"/>
    <s v="yes"/>
    <s v="yes"/>
    <n v="70"/>
    <n v="80"/>
    <n v="114.28571428571428"/>
    <n v="15"/>
    <s v="Wholesaler"/>
    <n v="3"/>
    <m/>
    <n v="3"/>
    <s v="Price_inflation Government_regulations Transportation_issues"/>
    <n v="1"/>
    <n v="0"/>
    <n v="0"/>
    <n v="0"/>
    <n v="0"/>
    <n v="1"/>
    <n v="1"/>
    <n v="0"/>
    <n v="0"/>
    <n v="0"/>
    <n v="0"/>
    <s v="yes"/>
    <s v="No"/>
    <n v="50"/>
    <n v="50"/>
    <n v="100"/>
    <n v="15"/>
    <s v="Wholesaler"/>
    <n v="2"/>
    <n v="3"/>
    <n v="2.5"/>
    <s v="Price_inflation Government_regulations Transportation_issues"/>
    <n v="1"/>
    <n v="0"/>
    <n v="0"/>
    <n v="0"/>
    <n v="0"/>
    <n v="1"/>
    <n v="1"/>
    <n v="0"/>
    <n v="0"/>
    <n v="0"/>
    <n v="0"/>
    <s v="yes"/>
    <s v="yes"/>
    <m/>
    <n v="300"/>
    <n v="300"/>
    <n v="15"/>
    <s v="Wholesaler"/>
    <n v="2"/>
    <m/>
    <n v="2"/>
    <s v="Price_inflation Government_regulations Transportation_issues"/>
    <n v="1"/>
    <n v="0"/>
    <n v="0"/>
    <n v="0"/>
    <n v="0"/>
    <n v="1"/>
    <n v="1"/>
    <n v="0"/>
    <n v="0"/>
    <n v="0"/>
    <n v="0"/>
    <m/>
    <n v="21930972"/>
    <s v="74020d9c-7f8b-4674-8fce-4374f059b3c4"/>
    <s v="2018-04-29T18:41:27"/>
    <n v="229"/>
  </r>
  <r>
    <s v="YE0030"/>
    <s v="2018-04-26T09:55:34.614+03:00"/>
    <s v="2018-04-26T10:22:27.128+03:00"/>
    <s v="2018-04-26"/>
    <s v="ee.humanitarianresponse.info:5f1gFXMaUfYDmHcF"/>
    <s v="2018-04-22"/>
    <s v="رؤيا امل الدولية"/>
    <s v="Vision Hope International"/>
    <x v="5"/>
    <s v="YE27"/>
    <s v="Al Mahwait"/>
    <s v="YE2709"/>
    <s v="نعمان"/>
    <s v="Al Rbou' market"/>
    <s v="District_level_market"/>
    <s v="Rural"/>
    <s v="no"/>
    <m/>
    <m/>
    <m/>
    <m/>
    <m/>
    <m/>
    <m/>
    <m/>
    <m/>
    <m/>
    <m/>
    <m/>
    <m/>
    <m/>
    <m/>
    <m/>
    <m/>
    <m/>
    <m/>
    <m/>
    <m/>
    <s v="no"/>
    <m/>
    <m/>
    <m/>
    <m/>
    <m/>
    <m/>
    <m/>
    <m/>
    <m/>
    <m/>
    <m/>
    <m/>
    <m/>
    <m/>
    <m/>
    <m/>
    <m/>
    <m/>
    <m/>
    <m/>
    <m/>
    <s v="yes"/>
    <s v="yes"/>
    <m/>
    <n v="50"/>
    <n v="50"/>
    <n v="27"/>
    <s v="Wholesaler"/>
    <n v="2"/>
    <n v="3"/>
    <n v="2.5"/>
    <s v="Price_inflation Transportation_issues"/>
    <n v="1"/>
    <n v="0"/>
    <n v="0"/>
    <n v="0"/>
    <n v="0"/>
    <n v="0"/>
    <n v="1"/>
    <n v="0"/>
    <n v="0"/>
    <n v="0"/>
    <n v="0"/>
    <s v="yes"/>
    <s v="no"/>
    <n v="2"/>
    <n v="100"/>
    <m/>
    <n v="18"/>
    <s v="Wholesaler"/>
    <n v="1"/>
    <n v="2"/>
    <n v="1.5"/>
    <s v="Price_inflation"/>
    <n v="1"/>
    <n v="0"/>
    <n v="0"/>
    <n v="0"/>
    <n v="0"/>
    <n v="0"/>
    <n v="0"/>
    <n v="0"/>
    <n v="0"/>
    <n v="0"/>
    <n v="0"/>
    <s v="yes"/>
    <s v="yes"/>
    <n v="80"/>
    <n v="60"/>
    <n v="75"/>
    <n v="23"/>
    <s v="Wholesaler"/>
    <n v="1"/>
    <n v="2"/>
    <n v="1.5"/>
    <s v="Price_inflation"/>
    <n v="1"/>
    <n v="0"/>
    <n v="0"/>
    <n v="0"/>
    <n v="0"/>
    <n v="0"/>
    <n v="0"/>
    <n v="0"/>
    <n v="0"/>
    <n v="0"/>
    <n v="0"/>
    <s v="yes"/>
    <s v="yes"/>
    <m/>
    <n v="50"/>
    <n v="50"/>
    <n v="23"/>
    <s v="Wholesaler"/>
    <n v="1"/>
    <n v="2"/>
    <n v="1.5"/>
    <s v="Price_inflation"/>
    <n v="1"/>
    <n v="0"/>
    <n v="0"/>
    <n v="0"/>
    <n v="0"/>
    <n v="0"/>
    <n v="0"/>
    <n v="0"/>
    <n v="0"/>
    <n v="0"/>
    <n v="0"/>
    <s v="yes"/>
    <s v="no"/>
    <n v="20"/>
    <n v="950"/>
    <n v="475"/>
    <n v="27"/>
    <s v="Wholesaler"/>
    <n v="2"/>
    <n v="3"/>
    <n v="2.5"/>
    <s v="Price_inflation"/>
    <n v="1"/>
    <n v="0"/>
    <n v="0"/>
    <n v="0"/>
    <n v="0"/>
    <n v="0"/>
    <n v="0"/>
    <n v="0"/>
    <n v="0"/>
    <n v="0"/>
    <n v="0"/>
    <s v="محل متوسط لكن باستطاعته توفير الاشياء الضرورية"/>
    <n v="21781952"/>
    <s v="7fb7a550-f109-4217-ab4b-1ff0e858128c"/>
    <s v="2018-04-26T08:41:07"/>
    <n v="93"/>
  </r>
  <r>
    <s v="YE0031"/>
    <s v="2018-04-26T10:22:27.385+03:00"/>
    <s v="2018-04-26T10:51:46.885+03:00"/>
    <s v="2018-04-26"/>
    <s v="ee.humanitarianresponse.info:5f1gFXMaUfYDmHcF"/>
    <s v="2018-04-22"/>
    <s v="رؤيا امل الدولية"/>
    <s v="Vision Hope International"/>
    <x v="5"/>
    <s v="YE27"/>
    <s v="Al Mahwait"/>
    <s v="YE2709"/>
    <s v="نعمان"/>
    <s v="Al Muharraq market"/>
    <s v="District_level_market"/>
    <s v="Rural"/>
    <s v="yes"/>
    <s v="yes"/>
    <m/>
    <n v="350"/>
    <n v="350"/>
    <n v="18"/>
    <s v="Wholesaler"/>
    <n v="1"/>
    <n v="3"/>
    <n v="2"/>
    <s v="Price_inflation Government_regulations Transportation_issues"/>
    <n v="1"/>
    <n v="0"/>
    <n v="0"/>
    <n v="0"/>
    <n v="0"/>
    <n v="1"/>
    <n v="1"/>
    <n v="0"/>
    <n v="0"/>
    <n v="0"/>
    <n v="0"/>
    <s v="yes"/>
    <s v="yes"/>
    <m/>
    <n v="345"/>
    <n v="345"/>
    <n v="18"/>
    <s v="Wholesaler"/>
    <n v="1"/>
    <n v="3"/>
    <n v="2"/>
    <s v="Price_inflation Transportation_issues"/>
    <n v="1"/>
    <n v="0"/>
    <n v="0"/>
    <n v="0"/>
    <n v="0"/>
    <n v="0"/>
    <n v="1"/>
    <n v="0"/>
    <n v="0"/>
    <n v="0"/>
    <n v="0"/>
    <s v="yes"/>
    <s v="yes"/>
    <m/>
    <n v="50"/>
    <n v="50"/>
    <n v="23"/>
    <s v="Wholesaler"/>
    <n v="1"/>
    <n v="2"/>
    <n v="1.5"/>
    <s v="No_constraints"/>
    <n v="0"/>
    <n v="0"/>
    <n v="0"/>
    <n v="0"/>
    <n v="0"/>
    <n v="0"/>
    <n v="0"/>
    <n v="0"/>
    <n v="0"/>
    <n v="1"/>
    <n v="0"/>
    <s v="yes"/>
    <s v="no"/>
    <n v="2"/>
    <n v="100"/>
    <m/>
    <n v="27"/>
    <s v="Wholesaler"/>
    <n v="1"/>
    <n v="2"/>
    <n v="1.5"/>
    <s v="Price_inflation"/>
    <n v="1"/>
    <n v="0"/>
    <n v="0"/>
    <n v="0"/>
    <n v="0"/>
    <n v="0"/>
    <n v="0"/>
    <n v="0"/>
    <n v="0"/>
    <n v="0"/>
    <n v="0"/>
    <s v="yes"/>
    <s v="yes"/>
    <n v="80"/>
    <n v="60"/>
    <n v="75"/>
    <n v="27"/>
    <s v="Wholesaler"/>
    <n v="1"/>
    <n v="2"/>
    <n v="1.5"/>
    <s v="Price_inflation"/>
    <n v="1"/>
    <n v="0"/>
    <n v="0"/>
    <n v="0"/>
    <n v="0"/>
    <n v="0"/>
    <n v="0"/>
    <n v="0"/>
    <n v="0"/>
    <n v="0"/>
    <n v="0"/>
    <s v="yes"/>
    <s v="yes"/>
    <m/>
    <n v="60"/>
    <n v="60"/>
    <n v="27"/>
    <s v="Wholesaler"/>
    <n v="1"/>
    <n v="2"/>
    <n v="1.5"/>
    <s v="Supply_shortage"/>
    <n v="0"/>
    <n v="0"/>
    <n v="0"/>
    <n v="0"/>
    <n v="1"/>
    <n v="0"/>
    <n v="0"/>
    <n v="0"/>
    <n v="0"/>
    <n v="0"/>
    <n v="0"/>
    <s v="yes"/>
    <s v="yes"/>
    <m/>
    <n v="300"/>
    <n v="300"/>
    <n v="23"/>
    <s v="Wholesaler"/>
    <n v="2"/>
    <n v="3"/>
    <n v="2.5"/>
    <s v="Vendor_did_not_answer"/>
    <n v="0"/>
    <n v="0"/>
    <n v="0"/>
    <n v="0"/>
    <n v="0"/>
    <n v="0"/>
    <n v="0"/>
    <n v="0"/>
    <n v="0"/>
    <n v="0"/>
    <n v="1"/>
    <s v="المحل جيد يحوي محطة بترول وبقالة ولديه القدرة على توفير اي احتياجات"/>
    <n v="21781955"/>
    <s v="8a7b35b4-6198-4d98-b2fb-aa33d4ed1b3e"/>
    <s v="2018-04-26T08:41:08"/>
    <n v="94"/>
  </r>
  <r>
    <s v="YE0032"/>
    <s v="2018-04-24T22:32:30.442+03:00"/>
    <s v="2018-04-24T23:18:28.848+03:00"/>
    <s v="2018-04-24"/>
    <s v="ee.humanitarianresponse.info:5f1gFXMaUfYDmHcF"/>
    <s v="2018-04-22"/>
    <s v="رؤيا امل الدولية"/>
    <s v="Vision Hope International"/>
    <x v="5"/>
    <s v="YE27"/>
    <s v="Al Mahwait"/>
    <s v="YE2709"/>
    <s v="العرقوب"/>
    <s v="Al Muharraq market"/>
    <s v="District_level_market"/>
    <s v="Urban"/>
    <s v="no"/>
    <m/>
    <m/>
    <m/>
    <m/>
    <m/>
    <m/>
    <m/>
    <m/>
    <m/>
    <m/>
    <m/>
    <m/>
    <m/>
    <m/>
    <m/>
    <m/>
    <m/>
    <m/>
    <m/>
    <m/>
    <m/>
    <s v="no"/>
    <m/>
    <m/>
    <m/>
    <m/>
    <m/>
    <m/>
    <m/>
    <m/>
    <m/>
    <m/>
    <m/>
    <m/>
    <m/>
    <m/>
    <m/>
    <m/>
    <m/>
    <m/>
    <m/>
    <m/>
    <m/>
    <s v="yes"/>
    <s v="yes"/>
    <m/>
    <n v="100"/>
    <n v="100"/>
    <n v="23"/>
    <s v="Wholesaler"/>
    <n v="1"/>
    <n v="2"/>
    <n v="1.5"/>
    <s v="Price_inflation"/>
    <n v="1"/>
    <n v="0"/>
    <n v="0"/>
    <n v="0"/>
    <n v="0"/>
    <n v="0"/>
    <n v="0"/>
    <n v="0"/>
    <n v="0"/>
    <n v="0"/>
    <n v="0"/>
    <s v="yes"/>
    <s v="no"/>
    <n v="2"/>
    <n v="100"/>
    <m/>
    <n v="27"/>
    <s v="Wholesaler"/>
    <n v="1"/>
    <n v="2"/>
    <n v="1.5"/>
    <s v="Price_inflation"/>
    <n v="1"/>
    <n v="0"/>
    <n v="0"/>
    <n v="0"/>
    <n v="0"/>
    <n v="0"/>
    <n v="0"/>
    <n v="0"/>
    <n v="0"/>
    <n v="0"/>
    <n v="0"/>
    <s v="yes"/>
    <s v="yes"/>
    <n v="80"/>
    <n v="80"/>
    <n v="100"/>
    <n v="27"/>
    <s v="Wholesaler"/>
    <n v="1"/>
    <n v="2"/>
    <n v="1.5"/>
    <s v="Price_inflation Liquidity_shortage"/>
    <n v="1"/>
    <n v="1"/>
    <n v="0"/>
    <n v="0"/>
    <n v="0"/>
    <n v="0"/>
    <n v="0"/>
    <n v="0"/>
    <n v="0"/>
    <n v="0"/>
    <n v="0"/>
    <s v="yes"/>
    <s v="No"/>
    <n v="500"/>
    <n v="350"/>
    <n v="70"/>
    <n v="27"/>
    <s v="Wholesaler"/>
    <n v="1"/>
    <n v="2"/>
    <n v="1.5"/>
    <s v="Price_inflation"/>
    <n v="1"/>
    <n v="0"/>
    <n v="0"/>
    <n v="0"/>
    <n v="0"/>
    <n v="0"/>
    <n v="0"/>
    <n v="0"/>
    <n v="0"/>
    <n v="0"/>
    <n v="0"/>
    <s v="yes"/>
    <s v="yes"/>
    <m/>
    <n v="350"/>
    <n v="350"/>
    <n v="27"/>
    <s v="Wholesaler"/>
    <n v="2"/>
    <n v="4"/>
    <n v="3"/>
    <s v="Price_inflation"/>
    <n v="1"/>
    <n v="0"/>
    <n v="0"/>
    <n v="0"/>
    <n v="0"/>
    <n v="0"/>
    <n v="0"/>
    <n v="0"/>
    <n v="0"/>
    <n v="0"/>
    <n v="0"/>
    <s v="محل متوسط بستطيع توفير الاشياء الضرورية"/>
    <n v="21705475"/>
    <s v="02eb1d41-4315-4f59-a815-4b9b7944b088"/>
    <s v="2018-04-24T20:18:36"/>
    <n v="26"/>
  </r>
  <r>
    <s v="YE0033"/>
    <s v="2018-04-24T23:18:29.151+03:00"/>
    <s v="2018-04-24T23:44:55.930+03:00"/>
    <s v="2018-04-24"/>
    <s v="ee.humanitarianresponse.info:5f1gFXMaUfYDmHcF"/>
    <s v="2018-04-22"/>
    <s v="رؤيا امل الدولية"/>
    <s v="Vision Hope International"/>
    <x v="5"/>
    <s v="YE27"/>
    <s v="Al Mahwait"/>
    <s v="YE2709"/>
    <s v="العرقوب"/>
    <s v="Al Muharraq market"/>
    <s v="District_level_market"/>
    <s v="Urban"/>
    <s v="yes"/>
    <s v="yes"/>
    <m/>
    <n v="380"/>
    <n v="380"/>
    <n v="18"/>
    <s v="Wholesaler"/>
    <n v="1"/>
    <n v="2"/>
    <n v="1.5"/>
    <s v="Price_inflation"/>
    <n v="1"/>
    <n v="0"/>
    <n v="0"/>
    <n v="0"/>
    <n v="0"/>
    <n v="0"/>
    <n v="0"/>
    <n v="0"/>
    <n v="0"/>
    <n v="0"/>
    <n v="0"/>
    <s v="yes"/>
    <s v="yes"/>
    <m/>
    <n v="375"/>
    <n v="375"/>
    <n v="18"/>
    <s v="Wholesaler"/>
    <n v="1"/>
    <n v="2"/>
    <n v="1.5"/>
    <s v="Price_inflation"/>
    <n v="1"/>
    <n v="0"/>
    <n v="0"/>
    <n v="0"/>
    <n v="0"/>
    <n v="0"/>
    <n v="0"/>
    <n v="0"/>
    <n v="0"/>
    <n v="0"/>
    <n v="0"/>
    <s v="yes"/>
    <s v="yes"/>
    <m/>
    <n v="80"/>
    <n v="80"/>
    <n v="23"/>
    <s v="Other"/>
    <n v="1"/>
    <n v="2"/>
    <n v="1.5"/>
    <s v="No_constraints"/>
    <n v="0"/>
    <n v="0"/>
    <n v="0"/>
    <n v="0"/>
    <n v="0"/>
    <n v="0"/>
    <n v="0"/>
    <n v="0"/>
    <n v="0"/>
    <n v="1"/>
    <n v="0"/>
    <s v="no"/>
    <m/>
    <m/>
    <m/>
    <m/>
    <m/>
    <m/>
    <m/>
    <m/>
    <m/>
    <m/>
    <m/>
    <m/>
    <m/>
    <m/>
    <m/>
    <m/>
    <m/>
    <m/>
    <m/>
    <m/>
    <m/>
    <s v="yes"/>
    <s v="yes"/>
    <n v="80"/>
    <n v="70"/>
    <n v="87.5"/>
    <n v="23"/>
    <s v="Wholesaler"/>
    <n v="1"/>
    <n v="2"/>
    <n v="1.5"/>
    <s v="Price_inflation"/>
    <n v="1"/>
    <n v="0"/>
    <n v="0"/>
    <n v="0"/>
    <n v="0"/>
    <n v="0"/>
    <n v="0"/>
    <n v="0"/>
    <n v="0"/>
    <n v="0"/>
    <n v="0"/>
    <s v="yes"/>
    <s v="No"/>
    <n v="40"/>
    <n v="1000"/>
    <m/>
    <n v="23"/>
    <s v="Wholesaler"/>
    <n v="2"/>
    <n v="3"/>
    <n v="2.5"/>
    <s v="Price_inflation"/>
    <n v="1"/>
    <n v="0"/>
    <n v="0"/>
    <n v="0"/>
    <n v="0"/>
    <n v="0"/>
    <n v="0"/>
    <n v="0"/>
    <n v="0"/>
    <n v="0"/>
    <n v="0"/>
    <s v="yes"/>
    <s v="yes"/>
    <m/>
    <n v="350"/>
    <n v="350"/>
    <n v="23"/>
    <s v="Wholesaler"/>
    <n v="1"/>
    <n v="3"/>
    <n v="2"/>
    <s v="No_constraints"/>
    <n v="0"/>
    <n v="0"/>
    <n v="0"/>
    <n v="0"/>
    <n v="0"/>
    <n v="0"/>
    <n v="0"/>
    <n v="0"/>
    <n v="0"/>
    <n v="1"/>
    <n v="0"/>
    <s v="المحل لديه امكانيات لذلك يتم توفير المحروقات ويستطيع توفير اي طلبات اخرى"/>
    <n v="21705738"/>
    <s v="a1c298ba-e73b-43d2-8982-c1687453772b"/>
    <s v="2018-04-24T20:45:02"/>
    <n v="27"/>
  </r>
  <r>
    <s v="YE0034"/>
    <s v="2018-04-24T23:44:56.229+03:00"/>
    <s v="2018-04-24T23:56:46.874+03:00"/>
    <s v="2018-04-24"/>
    <s v="ee.humanitarianresponse.info:5f1gFXMaUfYDmHcF"/>
    <s v="2018-04-22"/>
    <s v="رؤيا امل الدولية"/>
    <s v="Vision Hope International"/>
    <x v="5"/>
    <s v="YE27"/>
    <s v="Al Mahwait"/>
    <s v="YE2709"/>
    <s v="العرقوب"/>
    <s v="Badr market"/>
    <s v="District_level_market"/>
    <s v="Urban"/>
    <s v="no"/>
    <m/>
    <m/>
    <m/>
    <m/>
    <m/>
    <m/>
    <m/>
    <m/>
    <m/>
    <m/>
    <m/>
    <m/>
    <m/>
    <m/>
    <m/>
    <m/>
    <m/>
    <m/>
    <m/>
    <m/>
    <m/>
    <s v="no"/>
    <m/>
    <m/>
    <m/>
    <m/>
    <m/>
    <m/>
    <m/>
    <m/>
    <m/>
    <m/>
    <m/>
    <m/>
    <m/>
    <m/>
    <m/>
    <m/>
    <m/>
    <m/>
    <m/>
    <m/>
    <m/>
    <s v="yes"/>
    <s v="yes"/>
    <m/>
    <n v="75"/>
    <n v="75"/>
    <n v="27"/>
    <s v="Wholesaler"/>
    <n v="1"/>
    <n v="1"/>
    <n v="1"/>
    <s v="Price_inflation"/>
    <n v="1"/>
    <n v="0"/>
    <n v="0"/>
    <n v="0"/>
    <n v="0"/>
    <n v="0"/>
    <n v="0"/>
    <n v="0"/>
    <n v="0"/>
    <n v="0"/>
    <n v="0"/>
    <s v="yes"/>
    <s v="no"/>
    <n v="2"/>
    <n v="100"/>
    <m/>
    <n v="27"/>
    <s v="Wholesaler"/>
    <n v="1"/>
    <n v="1"/>
    <n v="1"/>
    <s v="No_constraints"/>
    <n v="0"/>
    <n v="0"/>
    <n v="0"/>
    <n v="0"/>
    <n v="0"/>
    <n v="0"/>
    <n v="0"/>
    <n v="0"/>
    <n v="0"/>
    <n v="1"/>
    <n v="0"/>
    <s v="yes"/>
    <s v="yes"/>
    <n v="80"/>
    <n v="80"/>
    <n v="100"/>
    <s v="Do_not_know"/>
    <s v="Wholesaler"/>
    <n v="1"/>
    <n v="2"/>
    <n v="1.5"/>
    <s v="No_constraints"/>
    <n v="0"/>
    <n v="0"/>
    <n v="0"/>
    <n v="0"/>
    <n v="0"/>
    <n v="0"/>
    <n v="0"/>
    <n v="0"/>
    <n v="0"/>
    <n v="1"/>
    <n v="0"/>
    <s v="yes"/>
    <s v="No"/>
    <n v="110"/>
    <n v="55"/>
    <n v="50"/>
    <n v="27"/>
    <s v="Wholesaler"/>
    <n v="1"/>
    <n v="1"/>
    <n v="1"/>
    <s v="No_constraints"/>
    <n v="0"/>
    <n v="0"/>
    <n v="0"/>
    <n v="0"/>
    <n v="0"/>
    <n v="0"/>
    <n v="0"/>
    <n v="0"/>
    <n v="0"/>
    <n v="1"/>
    <n v="0"/>
    <s v="yes"/>
    <s v="no"/>
    <n v="16"/>
    <n v="350"/>
    <n v="218.75"/>
    <n v="27"/>
    <s v="Wholesaler"/>
    <n v="1"/>
    <n v="3"/>
    <n v="2"/>
    <s v="No_constraints"/>
    <n v="0"/>
    <n v="0"/>
    <n v="0"/>
    <n v="0"/>
    <n v="0"/>
    <n v="0"/>
    <n v="0"/>
    <n v="0"/>
    <n v="0"/>
    <n v="1"/>
    <n v="0"/>
    <s v="المحل كبير ويستطيع توفير اي احتياجات ولديه امكانية"/>
    <n v="21705860"/>
    <s v="64d8cc01-2c58-4581-9941-31f02744e88b"/>
    <s v="2018-04-24T20:56:54"/>
    <n v="28"/>
  </r>
  <r>
    <s v="YE0035"/>
    <s v="2018-04-26T09:20:29.007+03:00"/>
    <s v="2018-04-26T09:55:34.350+03:00"/>
    <s v="2018-04-26"/>
    <s v="ee.humanitarianresponse.info:5f1gFXMaUfYDmHcF"/>
    <s v="2018-04-22"/>
    <s v="رؤيا امل الدولية"/>
    <s v="Vision Hope International"/>
    <x v="5"/>
    <s v="YE27"/>
    <s v="Al Mahwait"/>
    <s v="YE2709"/>
    <s v="نعمان"/>
    <s v="Badr market"/>
    <s v="District_level_market"/>
    <s v="Rural"/>
    <s v="no"/>
    <m/>
    <m/>
    <m/>
    <m/>
    <m/>
    <m/>
    <m/>
    <m/>
    <m/>
    <m/>
    <m/>
    <m/>
    <m/>
    <m/>
    <m/>
    <m/>
    <m/>
    <m/>
    <m/>
    <m/>
    <m/>
    <s v="no"/>
    <m/>
    <m/>
    <m/>
    <m/>
    <m/>
    <m/>
    <m/>
    <m/>
    <m/>
    <m/>
    <m/>
    <m/>
    <m/>
    <m/>
    <m/>
    <m/>
    <m/>
    <m/>
    <m/>
    <m/>
    <m/>
    <s v="yes"/>
    <s v="yes"/>
    <m/>
    <n v="60"/>
    <n v="60"/>
    <n v="23"/>
    <s v="Wholesaler"/>
    <n v="1"/>
    <n v="2"/>
    <n v="1.5"/>
    <s v="No_constraints"/>
    <n v="0"/>
    <n v="0"/>
    <n v="0"/>
    <n v="0"/>
    <n v="0"/>
    <n v="0"/>
    <n v="0"/>
    <n v="0"/>
    <n v="0"/>
    <n v="1"/>
    <n v="0"/>
    <s v="yes"/>
    <s v="no"/>
    <n v="5"/>
    <n v="200"/>
    <m/>
    <n v="27"/>
    <s v="Wholesaler"/>
    <n v="1"/>
    <n v="2"/>
    <n v="1.5"/>
    <s v="No_constraints"/>
    <n v="0"/>
    <n v="0"/>
    <n v="0"/>
    <n v="0"/>
    <n v="0"/>
    <n v="0"/>
    <n v="0"/>
    <n v="0"/>
    <n v="0"/>
    <n v="1"/>
    <n v="0"/>
    <s v="yes"/>
    <s v="yes"/>
    <n v="80"/>
    <n v="60"/>
    <n v="75"/>
    <n v="27"/>
    <s v="Wholesaler"/>
    <n v="1"/>
    <n v="3"/>
    <n v="2"/>
    <s v="Price_inflation"/>
    <n v="1"/>
    <n v="0"/>
    <n v="0"/>
    <n v="0"/>
    <n v="0"/>
    <n v="0"/>
    <n v="0"/>
    <n v="0"/>
    <n v="0"/>
    <n v="0"/>
    <n v="0"/>
    <s v="yes"/>
    <s v="No"/>
    <n v="700"/>
    <n v="300"/>
    <n v="42.857142857142854"/>
    <n v="27"/>
    <s v="Wholesaler"/>
    <n v="1"/>
    <n v="2"/>
    <n v="1.5"/>
    <s v="No_constraints"/>
    <n v="0"/>
    <n v="0"/>
    <n v="0"/>
    <n v="0"/>
    <n v="0"/>
    <n v="0"/>
    <n v="0"/>
    <n v="0"/>
    <n v="0"/>
    <n v="1"/>
    <n v="0"/>
    <s v="yes"/>
    <s v="yes"/>
    <m/>
    <n v="425"/>
    <n v="425"/>
    <n v="27"/>
    <s v="Wholesaler"/>
    <n v="1"/>
    <n v="2"/>
    <n v="1.5"/>
    <s v="Price_inflation"/>
    <n v="1"/>
    <n v="0"/>
    <n v="0"/>
    <n v="0"/>
    <n v="0"/>
    <n v="0"/>
    <n v="0"/>
    <n v="0"/>
    <n v="0"/>
    <n v="0"/>
    <n v="0"/>
    <s v="المحل كبير ولديه كل المتطلبات وقادر على توفير الاحتياجات"/>
    <n v="21781947"/>
    <s v="b5fd43a5-eed5-4d3c-be93-4db084983c2e"/>
    <s v="2018-04-26T08:41:04"/>
    <n v="92"/>
  </r>
  <r>
    <s v="YE0047"/>
    <s v="2018-04-30T16:07:25.013+03:00"/>
    <s v="2018-04-30T17:14:12.405+03:00"/>
    <s v="2018-04-30"/>
    <s v="ee.humanitarianresponse.info:HgjRJik8bhhBqH7r"/>
    <s v="2018-04-29"/>
    <s v="مؤسسة التنمية المستدامة"/>
    <s v="SDF?"/>
    <x v="3"/>
    <s v="YE18"/>
    <s v="Al Marawiah"/>
    <s v="YE1813"/>
    <s v="لا يوجد"/>
    <s v="Spa Market"/>
    <s v="Other"/>
    <s v="Rural"/>
    <s v="yes"/>
    <s v="yes"/>
    <m/>
    <n v="375"/>
    <n v="375"/>
    <n v="18"/>
    <s v="Wholesaler"/>
    <n v="1"/>
    <n v="1"/>
    <n v="1"/>
    <s v="Price_inflation Insecurity_and_instability Transportation_issues"/>
    <n v="1"/>
    <n v="0"/>
    <n v="0"/>
    <n v="1"/>
    <n v="0"/>
    <n v="0"/>
    <n v="1"/>
    <n v="0"/>
    <n v="0"/>
    <n v="0"/>
    <n v="0"/>
    <s v="yes"/>
    <s v="yes"/>
    <m/>
    <n v="350"/>
    <n v="350"/>
    <n v="18"/>
    <s v="Wholesaler"/>
    <n v="1"/>
    <n v="1"/>
    <n v="1"/>
    <s v="Price_inflation Insecurity_and_instability Transportation_issues"/>
    <n v="1"/>
    <n v="0"/>
    <n v="0"/>
    <n v="1"/>
    <n v="0"/>
    <n v="0"/>
    <n v="1"/>
    <n v="0"/>
    <n v="0"/>
    <n v="0"/>
    <n v="0"/>
    <s v="No"/>
    <m/>
    <m/>
    <m/>
    <m/>
    <m/>
    <m/>
    <m/>
    <m/>
    <m/>
    <m/>
    <m/>
    <m/>
    <m/>
    <m/>
    <m/>
    <m/>
    <m/>
    <m/>
    <m/>
    <m/>
    <m/>
    <s v="no"/>
    <m/>
    <m/>
    <m/>
    <m/>
    <m/>
    <m/>
    <m/>
    <m/>
    <m/>
    <m/>
    <m/>
    <m/>
    <m/>
    <m/>
    <m/>
    <m/>
    <m/>
    <m/>
    <m/>
    <m/>
    <m/>
    <s v="no"/>
    <m/>
    <m/>
    <m/>
    <m/>
    <m/>
    <m/>
    <m/>
    <m/>
    <m/>
    <m/>
    <m/>
    <m/>
    <m/>
    <m/>
    <m/>
    <m/>
    <m/>
    <m/>
    <m/>
    <m/>
    <m/>
    <s v="no"/>
    <m/>
    <m/>
    <m/>
    <m/>
    <m/>
    <m/>
    <m/>
    <m/>
    <m/>
    <m/>
    <m/>
    <m/>
    <m/>
    <m/>
    <m/>
    <m/>
    <m/>
    <m/>
    <m/>
    <m/>
    <m/>
    <s v="no"/>
    <m/>
    <m/>
    <m/>
    <m/>
    <m/>
    <m/>
    <m/>
    <m/>
    <m/>
    <m/>
    <m/>
    <m/>
    <m/>
    <m/>
    <m/>
    <m/>
    <m/>
    <m/>
    <m/>
    <m/>
    <m/>
    <m/>
    <n v="21977760"/>
    <s v="47ec9fb2-cf20-466c-8606-109930a16b1d"/>
    <s v="2018-04-30T14:14:19"/>
    <n v="240"/>
  </r>
  <r>
    <s v="YE0084"/>
    <s v="2018-04-30T17:23:00.789+03:00"/>
    <s v="2018-04-30T17:56:25.159+03:00"/>
    <s v="2018-04-30"/>
    <s v="ee.humanitarianresponse.info:HgjRJik8bhhBqH7r"/>
    <s v="2018-04-29"/>
    <s v="مؤسسة التنمية المستدامة"/>
    <s v="SDF?"/>
    <x v="3"/>
    <s v="YE18"/>
    <s v="Al Marawiah"/>
    <s v="YE1813"/>
    <s v="لا يوجد"/>
    <s v="Sabra"/>
    <s v="Other"/>
    <s v="Rural"/>
    <s v="no"/>
    <m/>
    <m/>
    <m/>
    <m/>
    <m/>
    <m/>
    <m/>
    <m/>
    <m/>
    <m/>
    <m/>
    <m/>
    <m/>
    <m/>
    <m/>
    <m/>
    <m/>
    <m/>
    <m/>
    <m/>
    <m/>
    <s v="no"/>
    <m/>
    <m/>
    <m/>
    <m/>
    <m/>
    <m/>
    <m/>
    <m/>
    <m/>
    <m/>
    <m/>
    <m/>
    <m/>
    <m/>
    <m/>
    <m/>
    <m/>
    <m/>
    <m/>
    <m/>
    <m/>
    <s v="yes"/>
    <s v="yes"/>
    <m/>
    <n v="100"/>
    <n v="100"/>
    <n v="18"/>
    <s v="Wholesaler"/>
    <n v="1"/>
    <n v="1"/>
    <n v="1"/>
    <s v="Price_inflation Insecurity_and_instability Transportation_issues"/>
    <n v="1"/>
    <n v="0"/>
    <n v="0"/>
    <n v="1"/>
    <n v="0"/>
    <n v="0"/>
    <n v="1"/>
    <n v="0"/>
    <n v="0"/>
    <n v="0"/>
    <n v="0"/>
    <s v="no"/>
    <m/>
    <m/>
    <m/>
    <m/>
    <m/>
    <m/>
    <m/>
    <m/>
    <m/>
    <m/>
    <m/>
    <m/>
    <m/>
    <m/>
    <m/>
    <m/>
    <m/>
    <m/>
    <m/>
    <m/>
    <m/>
    <s v="yes"/>
    <s v="yes"/>
    <n v="1"/>
    <n v="70"/>
    <n v="70"/>
    <n v="18"/>
    <s v="Wholesaler"/>
    <n v="7"/>
    <n v="30"/>
    <n v="18.5"/>
    <s v="Price_inflation Insecurity_and_instability Transportation_issues"/>
    <n v="1"/>
    <n v="0"/>
    <n v="0"/>
    <n v="1"/>
    <n v="0"/>
    <n v="0"/>
    <n v="1"/>
    <n v="0"/>
    <n v="0"/>
    <n v="0"/>
    <n v="0"/>
    <s v="yes"/>
    <s v="yes"/>
    <m/>
    <n v="50"/>
    <n v="50"/>
    <n v="18"/>
    <s v="Wholesaler"/>
    <n v="1"/>
    <n v="1"/>
    <n v="1"/>
    <s v="Price_inflation Insecurity_and_instability Transportation_issues"/>
    <n v="1"/>
    <n v="0"/>
    <n v="0"/>
    <n v="1"/>
    <n v="0"/>
    <n v="0"/>
    <n v="1"/>
    <n v="0"/>
    <n v="0"/>
    <n v="0"/>
    <n v="0"/>
    <s v="yes"/>
    <s v="yes"/>
    <m/>
    <n v="350"/>
    <n v="350"/>
    <s v="18"/>
    <s v="Wholesaler"/>
    <n v="7"/>
    <n v="30"/>
    <n v="18.5"/>
    <s v="Price_inflation Insecurity_and_instability Transportation_issues"/>
    <n v="1"/>
    <n v="0"/>
    <n v="0"/>
    <n v="1"/>
    <n v="0"/>
    <n v="0"/>
    <n v="1"/>
    <n v="0"/>
    <n v="0"/>
    <n v="0"/>
    <n v="0"/>
    <m/>
    <n v="21982894"/>
    <s v="f376c2d0-a675-417c-b8ae-bed778cacd66"/>
    <s v="2018-04-30T14:56:32"/>
    <n v="242"/>
  </r>
  <r>
    <s v="YE0120"/>
    <s v="2018-04-30T17:14:12.795+03:00"/>
    <s v="2018-04-30T17:23:00.230+03:00"/>
    <s v="2018-04-30"/>
    <s v="ee.humanitarianresponse.info:HgjRJik8bhhBqH7r"/>
    <s v="2018-04-29"/>
    <s v="مؤسسة التنمية المستدامة"/>
    <s v="SDF?"/>
    <x v="3"/>
    <s v="YE18"/>
    <s v="Al Marawiah"/>
    <s v="YE1813"/>
    <s v="لا يوجد"/>
    <s v="Sa'dan"/>
    <s v="Other"/>
    <s v="Rural"/>
    <s v="no"/>
    <m/>
    <m/>
    <m/>
    <m/>
    <m/>
    <m/>
    <m/>
    <m/>
    <m/>
    <m/>
    <m/>
    <m/>
    <m/>
    <m/>
    <m/>
    <m/>
    <m/>
    <m/>
    <m/>
    <m/>
    <m/>
    <s v="no"/>
    <m/>
    <m/>
    <m/>
    <m/>
    <m/>
    <m/>
    <m/>
    <m/>
    <m/>
    <m/>
    <m/>
    <m/>
    <m/>
    <m/>
    <m/>
    <m/>
    <m/>
    <m/>
    <m/>
    <m/>
    <m/>
    <s v="No"/>
    <m/>
    <m/>
    <m/>
    <m/>
    <m/>
    <m/>
    <m/>
    <m/>
    <m/>
    <m/>
    <m/>
    <m/>
    <m/>
    <m/>
    <m/>
    <m/>
    <m/>
    <m/>
    <m/>
    <m/>
    <m/>
    <s v="yes"/>
    <s v="yes"/>
    <m/>
    <s v="130"/>
    <s v="130"/>
    <n v="18"/>
    <s v="Wholesaler"/>
    <n v="1"/>
    <n v="30"/>
    <n v="15.5"/>
    <s v="Price_inflation Insecurity_and_instability Transportation_issues"/>
    <n v="1"/>
    <n v="0"/>
    <n v="0"/>
    <n v="1"/>
    <n v="0"/>
    <n v="0"/>
    <n v="1"/>
    <n v="0"/>
    <n v="0"/>
    <n v="0"/>
    <n v="0"/>
    <s v="no"/>
    <m/>
    <m/>
    <m/>
    <m/>
    <m/>
    <m/>
    <m/>
    <m/>
    <m/>
    <m/>
    <m/>
    <m/>
    <m/>
    <m/>
    <m/>
    <m/>
    <m/>
    <m/>
    <m/>
    <m/>
    <m/>
    <s v="no"/>
    <m/>
    <m/>
    <m/>
    <m/>
    <m/>
    <m/>
    <m/>
    <m/>
    <m/>
    <m/>
    <m/>
    <m/>
    <m/>
    <m/>
    <m/>
    <m/>
    <m/>
    <m/>
    <m/>
    <m/>
    <m/>
    <s v="no"/>
    <m/>
    <m/>
    <m/>
    <m/>
    <m/>
    <m/>
    <m/>
    <m/>
    <m/>
    <m/>
    <m/>
    <m/>
    <m/>
    <m/>
    <m/>
    <m/>
    <m/>
    <m/>
    <m/>
    <m/>
    <m/>
    <m/>
    <n v="21978848"/>
    <s v="a3468c55-6402-4d72-ac54-df0f7740ab30"/>
    <s v="2018-04-30T14:23:07"/>
    <n v="241"/>
  </r>
  <r>
    <s v="YE0002"/>
    <m/>
    <s v="Wajdi"/>
    <d v="2018-04-23T00:00:00"/>
    <m/>
    <m/>
    <s v="ACTED"/>
    <s v="ACTED"/>
    <x v="2"/>
    <s v="YE11"/>
    <s v="Al Mashannah"/>
    <s v="YE1118"/>
    <s v="Mafraq Maitam "/>
    <s v="Radhma Market"/>
    <s v="District Level Market"/>
    <s v="Urban"/>
    <s v="yes"/>
    <s v="yes"/>
    <m/>
    <n v="360"/>
    <n v="360"/>
    <n v="18"/>
    <s v="Wholesaler"/>
    <n v="7"/>
    <n v="14"/>
    <n v="10.5"/>
    <s v="Price Inflation  Supply Shortage"/>
    <n v="1"/>
    <n v="0"/>
    <n v="0"/>
    <n v="0"/>
    <n v="1"/>
    <n v="0"/>
    <n v="0"/>
    <n v="0"/>
    <n v="0"/>
    <n v="0"/>
    <n v="0"/>
    <s v="yes"/>
    <s v="yes"/>
    <m/>
    <n v="350"/>
    <n v="350"/>
    <n v="18"/>
    <s v="Wholesaler"/>
    <n v="7"/>
    <n v="15"/>
    <n v="11"/>
    <s v="Price Inflation Liquidity Shortage "/>
    <n v="1"/>
    <n v="1"/>
    <n v="0"/>
    <n v="0"/>
    <n v="0"/>
    <n v="0"/>
    <n v="0"/>
    <n v="0"/>
    <n v="0"/>
    <n v="0"/>
    <n v="0"/>
    <s v="yes"/>
    <s v="No"/>
    <n v="5"/>
    <n v="100"/>
    <m/>
    <n v="11"/>
    <s v="Wholesaler"/>
    <n v="1"/>
    <n v="4"/>
    <n v="2.5"/>
    <s v="No Constraints  "/>
    <n v="0"/>
    <n v="0"/>
    <n v="0"/>
    <n v="0"/>
    <n v="0"/>
    <n v="0"/>
    <n v="0"/>
    <n v="0"/>
    <n v="0"/>
    <n v="1"/>
    <n v="0"/>
    <s v="yes"/>
    <s v="yes"/>
    <m/>
    <n v="100"/>
    <n v="100"/>
    <n v="11"/>
    <s v="Wholesaler"/>
    <n v="7"/>
    <n v="10"/>
    <n v="8.5"/>
    <s v="Shortage of Demand  "/>
    <n v="0"/>
    <n v="0"/>
    <n v="1"/>
    <n v="0"/>
    <n v="0"/>
    <n v="0"/>
    <n v="0"/>
    <n v="0"/>
    <n v="0"/>
    <n v="0"/>
    <n v="0"/>
    <s v="yes"/>
    <s v="yes"/>
    <m/>
    <n v="120"/>
    <n v="120"/>
    <n v="11"/>
    <s v="Wholesaler"/>
    <n v="7"/>
    <n v="30"/>
    <n v="18.5"/>
    <s v="Shortage of Demand  "/>
    <n v="0"/>
    <n v="0"/>
    <n v="1"/>
    <n v="0"/>
    <n v="0"/>
    <n v="0"/>
    <n v="0"/>
    <n v="0"/>
    <n v="0"/>
    <n v="0"/>
    <n v="0"/>
    <s v="yes"/>
    <s v="yes"/>
    <m/>
    <n v="50"/>
    <n v="50"/>
    <n v="11"/>
    <s v="Wholesaler"/>
    <n v="14"/>
    <n v="30"/>
    <n v="22"/>
    <s v="Shortage of Demand  "/>
    <n v="0"/>
    <n v="0"/>
    <n v="1"/>
    <n v="0"/>
    <n v="0"/>
    <n v="0"/>
    <n v="0"/>
    <n v="0"/>
    <n v="0"/>
    <n v="0"/>
    <n v="0"/>
    <s v="yes"/>
    <s v="yes"/>
    <m/>
    <n v="400"/>
    <n v="400"/>
    <n v="11"/>
    <s v="Wholesaler"/>
    <n v="14"/>
    <n v="30"/>
    <n v="22"/>
    <s v="Liquidity Shortage  "/>
    <n v="0"/>
    <n v="1"/>
    <n v="0"/>
    <n v="0"/>
    <n v="0"/>
    <n v="0"/>
    <n v="0"/>
    <n v="0"/>
    <n v="0"/>
    <n v="0"/>
    <n v="0"/>
    <s v="The vendor reported that he takes his products from the wholesaler because the companies sell by cash and their prices are high"/>
    <m/>
    <m/>
    <m/>
    <m/>
  </r>
  <r>
    <s v="YE0003"/>
    <m/>
    <s v="Wajdi"/>
    <d v="2018-04-23T00:00:00"/>
    <m/>
    <m/>
    <s v="ACTED"/>
    <s v="ACTED"/>
    <x v="2"/>
    <s v="YE11"/>
    <s v="Al Mashannah"/>
    <s v="YE1118"/>
    <s v="Muthalath Al-muwaslat"/>
    <s v="AlHilmani stores for wholesale"/>
    <s v="District Level Market"/>
    <s v="Urban"/>
    <s v="yes"/>
    <s v="yes"/>
    <m/>
    <n v="360"/>
    <n v="360"/>
    <n v="18"/>
    <s v="Wholesaler"/>
    <n v="5"/>
    <n v="8"/>
    <n v="6.5"/>
    <s v="Price Inflation  Supply Shortage"/>
    <n v="1"/>
    <n v="0"/>
    <n v="0"/>
    <n v="0"/>
    <n v="1"/>
    <n v="0"/>
    <n v="0"/>
    <n v="0"/>
    <n v="0"/>
    <n v="0"/>
    <n v="0"/>
    <s v="yes"/>
    <s v="yes"/>
    <m/>
    <n v="350"/>
    <n v="350"/>
    <n v="30"/>
    <s v="Wholesaler"/>
    <n v="5"/>
    <n v="10"/>
    <n v="7.5"/>
    <s v="Price Inflation Shortage of Demand "/>
    <n v="1"/>
    <n v="0"/>
    <n v="1"/>
    <n v="0"/>
    <n v="0"/>
    <n v="0"/>
    <n v="0"/>
    <n v="0"/>
    <n v="0"/>
    <n v="0"/>
    <n v="0"/>
    <s v="yes"/>
    <s v="No"/>
    <n v="5"/>
    <n v="100"/>
    <m/>
    <n v="11"/>
    <s v="Wholesaler"/>
    <n v="2"/>
    <n v="3"/>
    <n v="2.5"/>
    <s v="No Constraints  "/>
    <n v="0"/>
    <n v="0"/>
    <n v="0"/>
    <n v="0"/>
    <n v="0"/>
    <n v="0"/>
    <n v="0"/>
    <n v="0"/>
    <n v="0"/>
    <n v="1"/>
    <n v="0"/>
    <s v="yes"/>
    <s v="yes"/>
    <m/>
    <n v="80"/>
    <n v="80"/>
    <n v="11"/>
    <s v="Wholesaler"/>
    <n v="10"/>
    <n v="15"/>
    <n v="12.5"/>
    <s v="Price Inflation  "/>
    <n v="1"/>
    <n v="0"/>
    <n v="0"/>
    <n v="0"/>
    <n v="0"/>
    <n v="0"/>
    <n v="0"/>
    <n v="0"/>
    <n v="0"/>
    <n v="0"/>
    <n v="0"/>
    <s v="yes"/>
    <s v="yes"/>
    <m/>
    <n v="100"/>
    <n v="100"/>
    <n v="11"/>
    <s v="Wholesaler"/>
    <n v="10"/>
    <n v="20"/>
    <n v="15"/>
    <s v="Shortage of Demand  "/>
    <n v="0"/>
    <n v="0"/>
    <n v="1"/>
    <n v="0"/>
    <n v="0"/>
    <n v="0"/>
    <n v="0"/>
    <n v="0"/>
    <n v="0"/>
    <n v="0"/>
    <n v="0"/>
    <s v="yes"/>
    <s v="yes"/>
    <m/>
    <n v="80"/>
    <n v="80"/>
    <n v="11"/>
    <s v="Wholesaler"/>
    <n v="10"/>
    <n v="20"/>
    <n v="15"/>
    <s v="Shortage of Demand  "/>
    <n v="0"/>
    <n v="0"/>
    <n v="1"/>
    <n v="0"/>
    <n v="0"/>
    <n v="0"/>
    <n v="0"/>
    <n v="0"/>
    <n v="0"/>
    <n v="0"/>
    <n v="0"/>
    <s v="yes"/>
    <s v="yes"/>
    <m/>
    <n v="350"/>
    <n v="350"/>
    <n v="11"/>
    <s v="Wholesaler"/>
    <n v="10"/>
    <n v="20"/>
    <n v="15"/>
    <s v="Price Inflation  "/>
    <n v="1"/>
    <n v="0"/>
    <n v="0"/>
    <n v="0"/>
    <n v="0"/>
    <n v="0"/>
    <n v="0"/>
    <n v="0"/>
    <n v="0"/>
    <n v="0"/>
    <n v="0"/>
    <s v="The  petrol and diesel vendor reported  that there are sellers having trucks coming to provide his station. "/>
    <m/>
    <m/>
    <m/>
    <m/>
  </r>
  <r>
    <s v="YE0178"/>
    <m/>
    <s v="Wajdi"/>
    <d v="2018-04-24T00:00:00"/>
    <m/>
    <m/>
    <s v="ACTED"/>
    <s v="ACTED"/>
    <x v="2"/>
    <s v="YE11"/>
    <s v="Al Mashannah"/>
    <s v="YE1118"/>
    <s v="Mafraq Jiblah"/>
    <s v="Saeed Abdullah Stores"/>
    <s v="District Level Market"/>
    <s v="Urban"/>
    <s v="yes"/>
    <s v="yes"/>
    <m/>
    <n v="360"/>
    <n v="360"/>
    <n v="18"/>
    <s v="Wholesaler"/>
    <n v="6"/>
    <n v="14"/>
    <n v="10"/>
    <s v="Price Inflation  Supply Shortage"/>
    <n v="1"/>
    <n v="0"/>
    <n v="0"/>
    <n v="0"/>
    <n v="1"/>
    <n v="0"/>
    <n v="0"/>
    <n v="0"/>
    <n v="0"/>
    <n v="0"/>
    <n v="0"/>
    <s v="yes"/>
    <s v="yes"/>
    <m/>
    <n v="350"/>
    <n v="350"/>
    <n v="18"/>
    <s v="Wholesaler"/>
    <n v="6"/>
    <n v="14"/>
    <n v="10"/>
    <s v="Price Inflation Transportation Issues "/>
    <n v="1"/>
    <n v="0"/>
    <n v="0"/>
    <n v="0"/>
    <n v="0"/>
    <n v="0"/>
    <n v="1"/>
    <n v="0"/>
    <n v="0"/>
    <n v="0"/>
    <n v="0"/>
    <s v="yes"/>
    <s v="No"/>
    <n v="5"/>
    <n v="100"/>
    <m/>
    <n v="11"/>
    <s v="Wholesaler"/>
    <n v="1"/>
    <n v="3"/>
    <n v="2"/>
    <s v="No Constraints  "/>
    <n v="0"/>
    <n v="0"/>
    <n v="0"/>
    <n v="0"/>
    <n v="0"/>
    <n v="0"/>
    <n v="0"/>
    <n v="0"/>
    <n v="0"/>
    <n v="1"/>
    <n v="0"/>
    <s v="yes"/>
    <s v="yes"/>
    <m/>
    <n v="100"/>
    <n v="100"/>
    <n v="11"/>
    <s v="Wholesaler"/>
    <n v="14"/>
    <n v="20"/>
    <n v="17"/>
    <s v="Liquidity Shortage Shortage of Demand "/>
    <n v="0"/>
    <n v="1"/>
    <n v="1"/>
    <n v="0"/>
    <n v="0"/>
    <n v="0"/>
    <n v="0"/>
    <n v="0"/>
    <n v="0"/>
    <n v="0"/>
    <n v="0"/>
    <s v="yes"/>
    <s v="yes"/>
    <m/>
    <n v="120"/>
    <n v="120"/>
    <n v="11"/>
    <s v="Wholesaler"/>
    <n v="15"/>
    <n v="30"/>
    <n v="22.5"/>
    <s v="Shortage of Demand  "/>
    <n v="0"/>
    <n v="0"/>
    <n v="1"/>
    <n v="0"/>
    <n v="0"/>
    <n v="0"/>
    <n v="0"/>
    <n v="0"/>
    <n v="0"/>
    <n v="0"/>
    <n v="0"/>
    <s v="yes"/>
    <s v="yes"/>
    <m/>
    <n v="60"/>
    <n v="60"/>
    <n v="11"/>
    <s v="Wholesaler"/>
    <n v="20"/>
    <n v="30"/>
    <n v="25"/>
    <s v="Shortage of Demand  "/>
    <n v="0"/>
    <n v="0"/>
    <n v="1"/>
    <n v="0"/>
    <n v="0"/>
    <n v="0"/>
    <n v="0"/>
    <n v="0"/>
    <n v="0"/>
    <n v="0"/>
    <n v="0"/>
    <s v="yes"/>
    <s v="yes"/>
    <m/>
    <n v="300"/>
    <n v="300"/>
    <n v="11"/>
    <s v="Wholesaler"/>
    <n v="21"/>
    <n v="30"/>
    <n v="25.5"/>
    <s v="Liquidity Shortage Shortage of Demand "/>
    <n v="0"/>
    <n v="1"/>
    <n v="1"/>
    <n v="0"/>
    <n v="0"/>
    <n v="0"/>
    <n v="0"/>
    <n v="0"/>
    <n v="0"/>
    <n v="0"/>
    <n v="0"/>
    <m/>
    <m/>
    <m/>
    <m/>
    <m/>
  </r>
  <r>
    <s v="YE0215"/>
    <s v="2018-04-27T02:19:02.613+03:00"/>
    <s v="2018-04-27T02:25:22.254+03:00"/>
    <s v="2018-04-27"/>
    <s v="ee.humanitarianresponse.info:01ufehMPk0fm5ajf"/>
    <s v="2018-04-26"/>
    <s v="Save the Children"/>
    <s v="Save the Children"/>
    <x v="6"/>
    <s v="YE15"/>
    <s v="Al Mawasit"/>
    <s v="YE1522"/>
    <s v="Alain"/>
    <s v="Al-Anan Souk"/>
    <s v="District_level_market"/>
    <s v="Rural"/>
    <s v="yes"/>
    <s v="yes"/>
    <m/>
    <n v="325"/>
    <n v="325"/>
    <n v="24"/>
    <s v="Wholesaler"/>
    <n v="2"/>
    <n v="3"/>
    <n v="2.5"/>
    <s v="Insecurity_and_instability Government_regulations Transportation_issues"/>
    <n v="0"/>
    <n v="0"/>
    <n v="0"/>
    <n v="1"/>
    <n v="0"/>
    <n v="1"/>
    <n v="1"/>
    <n v="0"/>
    <n v="0"/>
    <n v="0"/>
    <n v="0"/>
    <s v="yes"/>
    <s v="yes"/>
    <m/>
    <n v="320"/>
    <n v="320"/>
    <n v="24"/>
    <s v="Wholesaler"/>
    <n v="2"/>
    <n v="3"/>
    <n v="2.5"/>
    <s v="Insecurity_and_instability Government_regulations Transportation_issues"/>
    <n v="0"/>
    <n v="0"/>
    <n v="0"/>
    <n v="1"/>
    <n v="0"/>
    <n v="1"/>
    <n v="1"/>
    <n v="0"/>
    <n v="0"/>
    <n v="0"/>
    <n v="0"/>
    <s v="yes"/>
    <s v="yes"/>
    <m/>
    <n v="100"/>
    <n v="100"/>
    <n v="15"/>
    <s v="Wholesaler"/>
    <n v="3"/>
    <m/>
    <n v="3"/>
    <s v="Price_inflation Government_regulations Transportation_issues"/>
    <n v="1"/>
    <n v="0"/>
    <n v="0"/>
    <n v="0"/>
    <n v="0"/>
    <n v="1"/>
    <n v="1"/>
    <n v="0"/>
    <n v="0"/>
    <n v="0"/>
    <n v="0"/>
    <s v="yes"/>
    <s v="yes"/>
    <m/>
    <n v="125"/>
    <n v="125"/>
    <n v="15"/>
    <s v="Wholesaler"/>
    <n v="1"/>
    <m/>
    <n v="1"/>
    <s v="Price_inflation Government_regulations Transportation_issues"/>
    <n v="1"/>
    <n v="0"/>
    <n v="0"/>
    <n v="0"/>
    <n v="0"/>
    <n v="1"/>
    <n v="1"/>
    <n v="0"/>
    <n v="0"/>
    <n v="0"/>
    <n v="0"/>
    <s v="yes"/>
    <s v="yes"/>
    <n v="70"/>
    <n v="80"/>
    <n v="114.28571428571428"/>
    <n v="15"/>
    <s v="Wholesaler"/>
    <n v="1"/>
    <m/>
    <n v="1"/>
    <s v="Price_inflation Government_regulations Transportation_issues"/>
    <n v="1"/>
    <n v="0"/>
    <n v="0"/>
    <n v="0"/>
    <n v="0"/>
    <n v="1"/>
    <n v="1"/>
    <n v="0"/>
    <n v="0"/>
    <n v="0"/>
    <n v="0"/>
    <s v="yes"/>
    <s v="No"/>
    <n v="110"/>
    <n v="100"/>
    <n v="90.909090909090907"/>
    <n v="15"/>
    <s v="Wholesaler"/>
    <n v="1"/>
    <m/>
    <n v="1"/>
    <s v="Price_inflation Government_regulations Transportation_issues"/>
    <n v="1"/>
    <n v="0"/>
    <n v="0"/>
    <n v="0"/>
    <n v="0"/>
    <n v="1"/>
    <n v="1"/>
    <n v="0"/>
    <n v="0"/>
    <n v="0"/>
    <n v="0"/>
    <s v="yes"/>
    <s v="yes"/>
    <m/>
    <n v="300"/>
    <n v="300"/>
    <n v="15"/>
    <s v="Wholesaler"/>
    <n v="3"/>
    <m/>
    <n v="3"/>
    <s v="Price_inflation Government_regulations Transportation_issues"/>
    <n v="1"/>
    <n v="0"/>
    <n v="0"/>
    <n v="0"/>
    <n v="0"/>
    <n v="1"/>
    <n v="1"/>
    <n v="0"/>
    <n v="0"/>
    <n v="0"/>
    <n v="0"/>
    <m/>
    <n v="21930935"/>
    <s v="ef5bada5-5078-4756-8f88-a557c56154a4"/>
    <s v="2018-04-29T18:40:46"/>
    <n v="228"/>
  </r>
  <r>
    <s v="YE0006"/>
    <m/>
    <m/>
    <d v="2018-04-23T00:00:00"/>
    <m/>
    <m/>
    <s v="ACTED"/>
    <s v="ACTED"/>
    <x v="3"/>
    <s v="YE18"/>
    <s v="Al Mina"/>
    <s v="YE1822"/>
    <s v="Al-Metrak"/>
    <s v="Haidan market"/>
    <s v="District Level Market"/>
    <s v="Urban"/>
    <s v="yes"/>
    <s v="yes"/>
    <m/>
    <n v="370"/>
    <n v="370"/>
    <n v="18"/>
    <s v="Wholesaler"/>
    <n v="0"/>
    <n v="0"/>
    <n v="0"/>
    <s v="Liquidity Shortage"/>
    <n v="0"/>
    <n v="1"/>
    <n v="0"/>
    <n v="0"/>
    <n v="0"/>
    <n v="0"/>
    <n v="0"/>
    <n v="0"/>
    <n v="0"/>
    <n v="0"/>
    <n v="0"/>
    <s v="yes"/>
    <s v="yes"/>
    <m/>
    <n v="330"/>
    <n v="330"/>
    <n v="18"/>
    <s v="Wholesaler"/>
    <n v="0"/>
    <n v="0"/>
    <n v="0"/>
    <s v="Liquidity Shortage"/>
    <n v="0"/>
    <n v="1"/>
    <n v="0"/>
    <n v="0"/>
    <n v="0"/>
    <n v="0"/>
    <n v="0"/>
    <n v="0"/>
    <n v="0"/>
    <n v="0"/>
    <n v="0"/>
    <s v="yes"/>
    <s v="No"/>
    <n v="10"/>
    <n v="100"/>
    <m/>
    <n v="18"/>
    <s v="Wholesaler"/>
    <n v="0"/>
    <n v="0"/>
    <n v="0"/>
    <s v="No Constraints"/>
    <n v="0"/>
    <n v="0"/>
    <n v="0"/>
    <n v="0"/>
    <n v="0"/>
    <n v="0"/>
    <n v="0"/>
    <n v="0"/>
    <n v="0"/>
    <n v="1"/>
    <n v="0"/>
    <s v="yes"/>
    <s v="yes"/>
    <n v="10"/>
    <n v="100"/>
    <n v="200"/>
    <n v="18"/>
    <s v="Wholesaler"/>
    <n v="0"/>
    <n v="0"/>
    <n v="0"/>
    <s v="Liquidity Shortage"/>
    <n v="0"/>
    <n v="1"/>
    <n v="0"/>
    <n v="0"/>
    <n v="0"/>
    <n v="0"/>
    <n v="0"/>
    <n v="0"/>
    <n v="0"/>
    <n v="0"/>
    <n v="0"/>
    <s v="yes"/>
    <s v="yes"/>
    <m/>
    <n v="70"/>
    <n v="70"/>
    <n v="18"/>
    <s v="Wholesaler"/>
    <n v="0"/>
    <n v="0"/>
    <n v="0"/>
    <s v="Liquidity Shortage"/>
    <n v="0"/>
    <n v="1"/>
    <n v="0"/>
    <n v="0"/>
    <n v="0"/>
    <n v="0"/>
    <n v="0"/>
    <n v="0"/>
    <n v="0"/>
    <n v="0"/>
    <n v="0"/>
    <s v="yes"/>
    <s v="yes"/>
    <m/>
    <n v="100"/>
    <n v="100"/>
    <n v="18"/>
    <s v="Wholesaler"/>
    <n v="0"/>
    <n v="0"/>
    <n v="0"/>
    <s v="No Constraints"/>
    <n v="0"/>
    <n v="0"/>
    <n v="0"/>
    <n v="0"/>
    <n v="0"/>
    <n v="0"/>
    <n v="0"/>
    <n v="0"/>
    <n v="0"/>
    <n v="1"/>
    <n v="0"/>
    <s v="yes"/>
    <s v="yes"/>
    <m/>
    <n v="300"/>
    <n v="300"/>
    <n v="18"/>
    <s v="Wholesaler"/>
    <n v="0"/>
    <n v="0"/>
    <n v="0"/>
    <s v="No Constraints"/>
    <n v="0"/>
    <n v="0"/>
    <n v="0"/>
    <n v="0"/>
    <n v="0"/>
    <n v="0"/>
    <n v="0"/>
    <n v="0"/>
    <n v="0"/>
    <n v="1"/>
    <n v="0"/>
    <m/>
    <m/>
    <m/>
    <m/>
    <m/>
  </r>
  <r>
    <s v="YE0098"/>
    <m/>
    <m/>
    <d v="2018-04-23T00:00:00"/>
    <m/>
    <m/>
    <s v="ACTED"/>
    <s v="ACTED"/>
    <x v="3"/>
    <s v="YE18"/>
    <s v="Al Mina"/>
    <s v="YE1822"/>
    <s v="Al-Metrak"/>
    <s v="Haidan market"/>
    <s v="District Level Market"/>
    <s v="Urban"/>
    <s v="yes"/>
    <s v="yes"/>
    <m/>
    <n v="350"/>
    <n v="350"/>
    <n v="18"/>
    <s v="Wholesaler"/>
    <n v="0"/>
    <n v="0"/>
    <n v="0"/>
    <s v="Liquidity Shortage"/>
    <n v="0"/>
    <n v="1"/>
    <n v="0"/>
    <n v="0"/>
    <n v="0"/>
    <n v="0"/>
    <n v="0"/>
    <n v="0"/>
    <n v="0"/>
    <n v="0"/>
    <n v="0"/>
    <s v="yes"/>
    <s v="yes"/>
    <m/>
    <n v="335"/>
    <n v="335"/>
    <n v="18"/>
    <s v="Wholesaler"/>
    <n v="0"/>
    <n v="0"/>
    <n v="0"/>
    <s v="No Constraints"/>
    <n v="0"/>
    <n v="0"/>
    <n v="0"/>
    <n v="0"/>
    <n v="0"/>
    <n v="0"/>
    <n v="0"/>
    <n v="0"/>
    <n v="0"/>
    <n v="1"/>
    <n v="0"/>
    <s v="yes"/>
    <s v="No"/>
    <n v="10"/>
    <n v="70"/>
    <m/>
    <n v="18"/>
    <s v="Wholesaler"/>
    <n v="0"/>
    <n v="0"/>
    <n v="0"/>
    <s v="No Constraints"/>
    <n v="0"/>
    <n v="0"/>
    <n v="0"/>
    <n v="0"/>
    <n v="0"/>
    <n v="0"/>
    <n v="0"/>
    <n v="0"/>
    <n v="0"/>
    <n v="1"/>
    <n v="0"/>
    <s v="yes"/>
    <s v="yes"/>
    <n v="10"/>
    <n v="70"/>
    <n v="140"/>
    <n v="18"/>
    <s v="Wholesaler"/>
    <n v="0"/>
    <n v="0"/>
    <n v="0"/>
    <s v="No Constraints"/>
    <n v="0"/>
    <n v="0"/>
    <n v="0"/>
    <n v="0"/>
    <n v="0"/>
    <n v="0"/>
    <n v="0"/>
    <n v="0"/>
    <n v="0"/>
    <n v="1"/>
    <n v="0"/>
    <s v="yes"/>
    <s v="yes"/>
    <m/>
    <n v="100"/>
    <n v="100"/>
    <n v="18"/>
    <s v="Wholesaler"/>
    <n v="0"/>
    <n v="1"/>
    <n v="0.5"/>
    <s v="Liquidity Shortage"/>
    <n v="0"/>
    <n v="1"/>
    <n v="0"/>
    <n v="0"/>
    <n v="0"/>
    <n v="0"/>
    <n v="0"/>
    <n v="0"/>
    <n v="0"/>
    <n v="0"/>
    <n v="0"/>
    <s v="yes"/>
    <s v="yes"/>
    <m/>
    <n v="100"/>
    <n v="100"/>
    <n v="18"/>
    <s v="Wholesaler"/>
    <n v="0"/>
    <n v="0"/>
    <n v="0"/>
    <s v="No Constraints"/>
    <n v="0"/>
    <n v="0"/>
    <n v="0"/>
    <n v="0"/>
    <n v="0"/>
    <n v="0"/>
    <n v="0"/>
    <n v="0"/>
    <n v="0"/>
    <n v="1"/>
    <n v="0"/>
    <s v="yes"/>
    <s v="yes"/>
    <m/>
    <n v="270"/>
    <n v="270"/>
    <n v="18"/>
    <s v="Wholesaler"/>
    <n v="0"/>
    <n v="0"/>
    <n v="0"/>
    <s v="No Constraints"/>
    <n v="0"/>
    <n v="0"/>
    <n v="0"/>
    <n v="0"/>
    <n v="0"/>
    <n v="0"/>
    <n v="0"/>
    <n v="0"/>
    <n v="0"/>
    <n v="1"/>
    <n v="0"/>
    <m/>
    <m/>
    <m/>
    <m/>
    <m/>
  </r>
  <r>
    <s v="YE0099"/>
    <m/>
    <m/>
    <d v="2018-04-23T00:00:00"/>
    <m/>
    <m/>
    <s v="ACTED"/>
    <s v="ACTED"/>
    <x v="3"/>
    <s v="YE18"/>
    <s v="Al Mina"/>
    <s v="YE1822"/>
    <s v="Al-Metrak"/>
    <s v="Saqeen Market"/>
    <s v="District Level Market"/>
    <s v="Urban"/>
    <s v="yes"/>
    <s v="yes"/>
    <m/>
    <n v="350"/>
    <n v="350"/>
    <n v="18"/>
    <s v="Wholesaler"/>
    <n v="0"/>
    <n v="0"/>
    <n v="0"/>
    <s v="No Constraints"/>
    <n v="0"/>
    <n v="0"/>
    <n v="0"/>
    <n v="0"/>
    <n v="0"/>
    <n v="0"/>
    <n v="0"/>
    <n v="0"/>
    <n v="0"/>
    <n v="1"/>
    <n v="0"/>
    <s v="yes"/>
    <s v="yes"/>
    <m/>
    <n v="335"/>
    <n v="335"/>
    <n v="18"/>
    <s v="Wholesaler"/>
    <n v="0"/>
    <n v="0"/>
    <n v="0"/>
    <s v="No Constraints"/>
    <n v="0"/>
    <n v="0"/>
    <n v="0"/>
    <n v="0"/>
    <n v="0"/>
    <n v="0"/>
    <n v="0"/>
    <n v="0"/>
    <n v="0"/>
    <n v="1"/>
    <n v="0"/>
    <s v="No"/>
    <m/>
    <m/>
    <m/>
    <m/>
    <m/>
    <m/>
    <m/>
    <m/>
    <m/>
    <m/>
    <n v="0"/>
    <n v="0"/>
    <n v="0"/>
    <n v="0"/>
    <n v="0"/>
    <n v="0"/>
    <n v="0"/>
    <n v="0"/>
    <n v="0"/>
    <n v="0"/>
    <n v="0"/>
    <s v="yes"/>
    <s v="yes"/>
    <m/>
    <n v="70"/>
    <n v="70"/>
    <n v="18"/>
    <s v="Wholesaler"/>
    <n v="0"/>
    <n v="0"/>
    <n v="0"/>
    <s v="No Constraints"/>
    <n v="0"/>
    <n v="0"/>
    <n v="0"/>
    <n v="0"/>
    <n v="0"/>
    <n v="0"/>
    <n v="0"/>
    <n v="0"/>
    <n v="0"/>
    <n v="1"/>
    <n v="0"/>
    <s v="yes"/>
    <s v="yes"/>
    <m/>
    <n v="100"/>
    <n v="100"/>
    <n v="18"/>
    <s v="Wholesaler"/>
    <n v="0"/>
    <n v="0"/>
    <n v="0"/>
    <s v="No Constraints"/>
    <n v="0"/>
    <n v="0"/>
    <n v="0"/>
    <n v="0"/>
    <n v="0"/>
    <n v="0"/>
    <n v="0"/>
    <n v="0"/>
    <n v="0"/>
    <n v="1"/>
    <n v="0"/>
    <s v="yes"/>
    <s v="yes"/>
    <m/>
    <n v="100"/>
    <n v="100"/>
    <n v="18"/>
    <s v="Wholesaler"/>
    <n v="0"/>
    <n v="0"/>
    <n v="0"/>
    <s v="No Constraints"/>
    <n v="0"/>
    <n v="0"/>
    <n v="0"/>
    <n v="0"/>
    <n v="0"/>
    <n v="0"/>
    <n v="0"/>
    <n v="0"/>
    <n v="0"/>
    <n v="1"/>
    <n v="0"/>
    <s v="yes"/>
    <s v="yes"/>
    <m/>
    <n v="250"/>
    <n v="250"/>
    <n v="18"/>
    <s v="Wholesaler"/>
    <n v="0"/>
    <n v="0"/>
    <n v="0"/>
    <s v="No Constraints"/>
    <n v="0"/>
    <n v="0"/>
    <n v="0"/>
    <n v="0"/>
    <n v="0"/>
    <n v="0"/>
    <n v="0"/>
    <n v="0"/>
    <n v="0"/>
    <n v="1"/>
    <n v="0"/>
    <m/>
    <m/>
    <m/>
    <m/>
    <m/>
  </r>
  <r>
    <s v="YE0103"/>
    <m/>
    <m/>
    <d v="2018-04-24T00:00:00"/>
    <m/>
    <m/>
    <s v="ACTED"/>
    <s v="ACTED"/>
    <x v="3"/>
    <s v="YE18"/>
    <s v="Al Mina"/>
    <s v="YE1822"/>
    <s v="Al-Mina Street"/>
    <s v="Saqeen Market"/>
    <s v="District Level Market"/>
    <s v="Urban"/>
    <s v="yes"/>
    <s v="yes"/>
    <m/>
    <n v="350"/>
    <n v="350"/>
    <n v="18"/>
    <s v="Wholesaler"/>
    <n v="0"/>
    <n v="0"/>
    <n v="0"/>
    <s v="No Constraints"/>
    <n v="0"/>
    <n v="0"/>
    <n v="0"/>
    <n v="0"/>
    <n v="0"/>
    <n v="0"/>
    <n v="0"/>
    <n v="0"/>
    <n v="0"/>
    <n v="1"/>
    <n v="0"/>
    <s v="yes"/>
    <s v="yes"/>
    <m/>
    <n v="335"/>
    <n v="335"/>
    <n v="18"/>
    <s v="Wholesaler"/>
    <n v="0"/>
    <n v="0"/>
    <n v="0"/>
    <s v="No Constraints"/>
    <n v="0"/>
    <n v="0"/>
    <n v="0"/>
    <n v="0"/>
    <n v="0"/>
    <n v="0"/>
    <n v="0"/>
    <n v="0"/>
    <n v="0"/>
    <n v="1"/>
    <n v="0"/>
    <s v="yes"/>
    <s v="yes"/>
    <s v=" "/>
    <n v="150"/>
    <n v="150"/>
    <n v="18"/>
    <s v="Wholesaler"/>
    <n v="0"/>
    <n v="0"/>
    <n v="0"/>
    <s v="No Constraints"/>
    <n v="0"/>
    <n v="0"/>
    <n v="0"/>
    <n v="0"/>
    <n v="0"/>
    <n v="0"/>
    <n v="0"/>
    <n v="0"/>
    <n v="0"/>
    <n v="1"/>
    <n v="0"/>
    <s v="yes"/>
    <s v="yes"/>
    <m/>
    <n v="70"/>
    <n v="70"/>
    <n v="18"/>
    <s v="Wholesaler"/>
    <n v="0"/>
    <n v="0"/>
    <n v="0"/>
    <s v="No Constraints"/>
    <n v="0"/>
    <n v="0"/>
    <n v="0"/>
    <n v="0"/>
    <n v="0"/>
    <n v="0"/>
    <n v="0"/>
    <n v="0"/>
    <n v="0"/>
    <n v="1"/>
    <n v="0"/>
    <s v="yes"/>
    <s v="yes"/>
    <m/>
    <n v="100"/>
    <n v="100"/>
    <n v="18"/>
    <s v="Wholesaler"/>
    <n v="0"/>
    <n v="2"/>
    <n v="1"/>
    <s v="No Constraints"/>
    <n v="0"/>
    <n v="0"/>
    <n v="0"/>
    <n v="0"/>
    <n v="0"/>
    <n v="0"/>
    <n v="0"/>
    <n v="0"/>
    <n v="0"/>
    <n v="1"/>
    <n v="0"/>
    <s v="yes"/>
    <s v="yes"/>
    <m/>
    <n v="80"/>
    <n v="80"/>
    <n v="18"/>
    <s v="Wholesaler"/>
    <n v="1"/>
    <n v="2"/>
    <n v="1.5"/>
    <s v="No Constraints"/>
    <n v="0"/>
    <n v="0"/>
    <n v="0"/>
    <n v="0"/>
    <n v="0"/>
    <n v="0"/>
    <n v="0"/>
    <n v="0"/>
    <n v="0"/>
    <n v="1"/>
    <n v="0"/>
    <s v="yes"/>
    <s v="yes"/>
    <m/>
    <n v="250"/>
    <n v="250"/>
    <n v="18"/>
    <s v="Wholesaler"/>
    <n v="1"/>
    <n v="2"/>
    <n v="1.5"/>
    <s v="No Constraints"/>
    <n v="0"/>
    <n v="0"/>
    <n v="0"/>
    <n v="0"/>
    <n v="0"/>
    <n v="0"/>
    <n v="0"/>
    <n v="0"/>
    <n v="0"/>
    <n v="1"/>
    <n v="0"/>
    <m/>
    <m/>
    <m/>
    <m/>
    <m/>
  </r>
  <r>
    <s v="YE0104"/>
    <m/>
    <m/>
    <d v="2018-04-24T00:00:00"/>
    <m/>
    <m/>
    <s v="ACTED"/>
    <s v="ACTED"/>
    <x v="3"/>
    <s v="YE18"/>
    <s v="Al Mina"/>
    <s v="YE1822"/>
    <s v="Al-Mina Street"/>
    <s v="Saqeen Market"/>
    <s v="District Level Market"/>
    <s v="Urban"/>
    <s v="yes"/>
    <s v="yes"/>
    <m/>
    <n v="350"/>
    <n v="350"/>
    <n v="18"/>
    <s v="Wholesaler"/>
    <n v="0"/>
    <n v="0"/>
    <n v="0"/>
    <s v="No Constraints"/>
    <n v="0"/>
    <n v="0"/>
    <n v="0"/>
    <n v="0"/>
    <n v="0"/>
    <n v="0"/>
    <n v="0"/>
    <n v="0"/>
    <n v="0"/>
    <n v="1"/>
    <n v="0"/>
    <s v="yes"/>
    <s v="yes"/>
    <m/>
    <n v="340"/>
    <n v="340"/>
    <n v="18"/>
    <s v="Wholesaler"/>
    <n v="0"/>
    <n v="0"/>
    <n v="0"/>
    <s v="No Constraints"/>
    <n v="0"/>
    <n v="0"/>
    <n v="0"/>
    <n v="0"/>
    <n v="0"/>
    <n v="0"/>
    <n v="0"/>
    <n v="0"/>
    <n v="0"/>
    <n v="1"/>
    <n v="0"/>
    <s v="yes"/>
    <s v="yes"/>
    <m/>
    <n v="100"/>
    <n v="100"/>
    <n v="18"/>
    <s v="Wholesaler"/>
    <n v="0"/>
    <n v="0"/>
    <n v="0"/>
    <s v="No Constraints"/>
    <n v="0"/>
    <n v="0"/>
    <n v="0"/>
    <n v="0"/>
    <n v="0"/>
    <n v="0"/>
    <n v="0"/>
    <n v="0"/>
    <n v="0"/>
    <n v="1"/>
    <n v="0"/>
    <s v="yes"/>
    <s v="yes"/>
    <m/>
    <n v="70"/>
    <n v="70"/>
    <n v="18"/>
    <s v="Wholesaler"/>
    <n v="0"/>
    <n v="0"/>
    <n v="0"/>
    <s v="No Constraints"/>
    <n v="0"/>
    <n v="0"/>
    <n v="0"/>
    <n v="0"/>
    <n v="0"/>
    <n v="0"/>
    <n v="0"/>
    <n v="0"/>
    <n v="0"/>
    <n v="1"/>
    <n v="0"/>
    <s v="yes"/>
    <s v="yes"/>
    <m/>
    <n v="100"/>
    <n v="100"/>
    <n v="18"/>
    <s v="Wholesaler"/>
    <n v="0"/>
    <n v="0"/>
    <n v="0"/>
    <s v="No Constraints"/>
    <n v="0"/>
    <n v="0"/>
    <n v="0"/>
    <n v="0"/>
    <n v="0"/>
    <n v="0"/>
    <n v="0"/>
    <n v="0"/>
    <n v="0"/>
    <n v="1"/>
    <n v="0"/>
    <s v="yes"/>
    <s v="yes"/>
    <m/>
    <n v="60"/>
    <n v="60"/>
    <n v="18"/>
    <s v="Wholesaler"/>
    <n v="0"/>
    <n v="0"/>
    <n v="0"/>
    <s v="No Constraints"/>
    <n v="0"/>
    <n v="0"/>
    <n v="0"/>
    <n v="0"/>
    <n v="0"/>
    <n v="0"/>
    <n v="0"/>
    <n v="0"/>
    <n v="0"/>
    <n v="1"/>
    <n v="0"/>
    <s v="yes"/>
    <s v="yes"/>
    <m/>
    <n v="250"/>
    <n v="250"/>
    <n v="18"/>
    <s v="Wholesaler"/>
    <n v="0"/>
    <n v="0"/>
    <n v="0"/>
    <s v="No Constraints"/>
    <n v="0"/>
    <n v="0"/>
    <n v="0"/>
    <n v="0"/>
    <n v="0"/>
    <n v="0"/>
    <n v="0"/>
    <n v="0"/>
    <n v="0"/>
    <n v="1"/>
    <n v="0"/>
    <m/>
    <m/>
    <m/>
    <m/>
    <m/>
  </r>
  <r>
    <s v="YE0131"/>
    <m/>
    <m/>
    <d v="2018-04-24T00:00:00"/>
    <m/>
    <m/>
    <s v="ACTED"/>
    <s v="ACTED"/>
    <x v="3"/>
    <s v="YE18"/>
    <s v="Al Mina"/>
    <s v="YE1822"/>
    <s v="Al-Mina Street"/>
    <s v="Saqeen Market"/>
    <s v="District Level Market"/>
    <s v="Urban"/>
    <s v="yes"/>
    <s v="yes"/>
    <m/>
    <n v="350"/>
    <n v="350"/>
    <n v="18"/>
    <s v="Wholesaler"/>
    <n v="1"/>
    <n v="2"/>
    <n v="1.5"/>
    <s v="No Constraints"/>
    <n v="0"/>
    <n v="0"/>
    <n v="0"/>
    <n v="0"/>
    <n v="0"/>
    <n v="0"/>
    <n v="0"/>
    <n v="0"/>
    <n v="0"/>
    <n v="1"/>
    <n v="0"/>
    <s v="no"/>
    <m/>
    <m/>
    <m/>
    <m/>
    <m/>
    <m/>
    <m/>
    <m/>
    <m/>
    <m/>
    <n v="0"/>
    <n v="0"/>
    <n v="0"/>
    <n v="0"/>
    <n v="0"/>
    <n v="0"/>
    <n v="0"/>
    <n v="0"/>
    <n v="0"/>
    <n v="0"/>
    <n v="0"/>
    <s v="yes"/>
    <s v="yes"/>
    <m/>
    <n v="150"/>
    <n v="150"/>
    <n v="18"/>
    <s v="Wholesaler"/>
    <n v="0"/>
    <n v="0"/>
    <n v="0"/>
    <s v="No Constraints"/>
    <n v="0"/>
    <n v="0"/>
    <n v="0"/>
    <n v="0"/>
    <n v="0"/>
    <n v="0"/>
    <n v="0"/>
    <n v="0"/>
    <n v="0"/>
    <n v="1"/>
    <n v="0"/>
    <s v="yes"/>
    <s v="yes"/>
    <m/>
    <n v="100"/>
    <n v="100"/>
    <n v="18"/>
    <s v="Wholesaler"/>
    <n v="0"/>
    <n v="0"/>
    <n v="0"/>
    <s v="No Constraints"/>
    <n v="0"/>
    <n v="0"/>
    <n v="0"/>
    <n v="0"/>
    <n v="0"/>
    <n v="0"/>
    <n v="0"/>
    <n v="0"/>
    <n v="0"/>
    <n v="1"/>
    <n v="0"/>
    <s v="yes"/>
    <s v="yes"/>
    <m/>
    <n v="100"/>
    <n v="100"/>
    <n v="18"/>
    <s v="Wholesaler"/>
    <n v="1"/>
    <n v="2"/>
    <n v="1.5"/>
    <s v="No Constraints"/>
    <n v="0"/>
    <n v="0"/>
    <n v="0"/>
    <n v="0"/>
    <n v="0"/>
    <n v="0"/>
    <n v="0"/>
    <n v="0"/>
    <n v="0"/>
    <n v="1"/>
    <n v="0"/>
    <s v="yes"/>
    <s v="yes"/>
    <m/>
    <n v="60"/>
    <n v="60"/>
    <n v="18"/>
    <s v="Wholesaler"/>
    <n v="1"/>
    <n v="2"/>
    <n v="1.5"/>
    <s v="No Constraints"/>
    <n v="0"/>
    <n v="0"/>
    <n v="0"/>
    <n v="0"/>
    <n v="0"/>
    <n v="0"/>
    <n v="0"/>
    <n v="0"/>
    <n v="0"/>
    <n v="1"/>
    <n v="0"/>
    <s v="yes"/>
    <s v="yes"/>
    <m/>
    <n v="250"/>
    <n v="250"/>
    <n v="18"/>
    <s v="Vendor"/>
    <n v="1"/>
    <n v="2"/>
    <n v="1.5"/>
    <s v="No Constraints"/>
    <n v="0"/>
    <n v="0"/>
    <n v="0"/>
    <n v="0"/>
    <n v="0"/>
    <n v="0"/>
    <n v="0"/>
    <n v="0"/>
    <n v="0"/>
    <n v="1"/>
    <n v="0"/>
    <m/>
    <m/>
    <m/>
    <m/>
    <m/>
  </r>
  <r>
    <s v="YE0207"/>
    <s v="2018-04-29T14:17:36.167+03:00"/>
    <s v="2018-04-29T14:30:21.960+03:00"/>
    <s v="2018-04-29"/>
    <s v="ee.humanitarianresponse.info:gufJOWIMW33tQI2A"/>
    <s v="2018-04-29"/>
    <s v="رفع لتنمية حقوق الطفل"/>
    <s v="ROC"/>
    <x v="6"/>
    <s v="YE15"/>
    <s v="Al Mudhaffar"/>
    <s v="YE1517"/>
    <s v="الخزجة"/>
    <s v="Al-Anan Souk"/>
    <s v="District_level_market"/>
    <s v="Rural"/>
    <s v="yes"/>
    <s v="yes"/>
    <m/>
    <n v="360"/>
    <n v="360"/>
    <n v="24"/>
    <s v="Wholesaler"/>
    <n v="2"/>
    <n v="4"/>
    <n v="3"/>
    <s v="Price_inflation Liquidity_shortage Insecurity_and_instability Supply_shortage Transportation_issues"/>
    <n v="1"/>
    <n v="1"/>
    <n v="0"/>
    <n v="1"/>
    <n v="1"/>
    <n v="0"/>
    <n v="1"/>
    <n v="0"/>
    <n v="0"/>
    <n v="0"/>
    <n v="0"/>
    <s v="yes"/>
    <s v="yes"/>
    <m/>
    <n v="360"/>
    <n v="360"/>
    <n v="24"/>
    <s v="Wholesaler"/>
    <n v="2"/>
    <n v="4"/>
    <n v="3"/>
    <s v="Price_inflation Liquidity_shortage Shortage_of_demand Insecurity_and_instability"/>
    <n v="1"/>
    <n v="1"/>
    <n v="1"/>
    <n v="1"/>
    <n v="0"/>
    <n v="0"/>
    <n v="0"/>
    <n v="0"/>
    <n v="0"/>
    <n v="0"/>
    <n v="0"/>
    <s v="yes"/>
    <s v="yes"/>
    <m/>
    <n v="100"/>
    <n v="100"/>
    <n v="15"/>
    <s v="Wholesaler"/>
    <n v="1"/>
    <n v="2"/>
    <n v="1.5"/>
    <s v="Price_inflation Insecurity_and_instability Transportation_issues"/>
    <n v="1"/>
    <n v="0"/>
    <n v="0"/>
    <n v="1"/>
    <n v="0"/>
    <n v="0"/>
    <n v="1"/>
    <n v="0"/>
    <n v="0"/>
    <n v="0"/>
    <n v="0"/>
    <s v="no"/>
    <m/>
    <m/>
    <m/>
    <m/>
    <m/>
    <m/>
    <m/>
    <m/>
    <m/>
    <m/>
    <m/>
    <m/>
    <m/>
    <m/>
    <m/>
    <m/>
    <m/>
    <m/>
    <m/>
    <m/>
    <m/>
    <s v="yes"/>
    <s v="yes"/>
    <n v="100"/>
    <n v="100"/>
    <n v="100"/>
    <n v="15"/>
    <s v="Wholesaler"/>
    <n v="1"/>
    <n v="1"/>
    <n v="1"/>
    <s v="Price_inflation Insecurity_and_instability"/>
    <n v="1"/>
    <n v="0"/>
    <n v="0"/>
    <n v="1"/>
    <n v="0"/>
    <n v="0"/>
    <n v="0"/>
    <n v="0"/>
    <n v="0"/>
    <n v="0"/>
    <n v="0"/>
    <s v="yes"/>
    <s v="yes"/>
    <m/>
    <n v="70"/>
    <n v="70"/>
    <n v="15"/>
    <s v="Wholesaler"/>
    <n v="1"/>
    <n v="2"/>
    <n v="1.5"/>
    <s v="Price_inflation Liquidity_shortage Insecurity_and_instability Transportation_issues"/>
    <n v="1"/>
    <n v="1"/>
    <n v="0"/>
    <n v="1"/>
    <n v="0"/>
    <n v="0"/>
    <n v="1"/>
    <n v="0"/>
    <n v="0"/>
    <n v="0"/>
    <n v="0"/>
    <s v="yes"/>
    <s v="yes"/>
    <m/>
    <n v="450"/>
    <n v="450"/>
    <n v="15"/>
    <s v="Wholesaler"/>
    <n v="1"/>
    <n v="1"/>
    <n v="1"/>
    <s v="Price_inflation Liquidity_shortage"/>
    <n v="1"/>
    <n v="1"/>
    <n v="0"/>
    <n v="0"/>
    <n v="0"/>
    <n v="0"/>
    <n v="0"/>
    <n v="0"/>
    <n v="0"/>
    <n v="0"/>
    <n v="0"/>
    <m/>
    <n v="21914845"/>
    <s v="b70e0feb-67ec-4999-b844-aa5e90f5c403"/>
    <s v="2018-04-29T11:33:31"/>
    <n v="216"/>
  </r>
  <r>
    <s v="YE0044"/>
    <s v="2018-04-25T14:44:31.609+03:00"/>
    <s v="2018-04-25T14:52:50.806+03:00"/>
    <s v="2018-04-25"/>
    <s v="ee.humanitarianresponse.info:HgjRJik8bhhBqH7r"/>
    <s v="2018-04-23"/>
    <s v="مؤسسة التنمية المستدامة"/>
    <s v="SDF"/>
    <x v="7"/>
    <s v="YE13"/>
    <s v="Al Wahdah"/>
    <s v="YE1306"/>
    <s v="محطة صافر"/>
    <s v="Al Jawhara station for treated water"/>
    <s v="Other"/>
    <s v="Urban"/>
    <s v="yes"/>
    <s v="yes"/>
    <m/>
    <n v="355"/>
    <n v="355"/>
    <n v="18"/>
    <s v="Wholesaler"/>
    <n v="1"/>
    <n v="2"/>
    <n v="1.5"/>
    <s v="Price_inflation Government_regulations"/>
    <n v="1"/>
    <n v="0"/>
    <n v="0"/>
    <n v="0"/>
    <n v="0"/>
    <n v="1"/>
    <n v="0"/>
    <n v="0"/>
    <n v="0"/>
    <n v="0"/>
    <n v="0"/>
    <s v="yes"/>
    <s v="yes"/>
    <m/>
    <n v="350"/>
    <n v="350"/>
    <n v="18"/>
    <s v="Wholesaler"/>
    <n v="1"/>
    <n v="2"/>
    <n v="1.5"/>
    <s v="Price_inflation Insecurity_and_instability"/>
    <n v="1"/>
    <n v="0"/>
    <n v="0"/>
    <n v="1"/>
    <n v="0"/>
    <n v="0"/>
    <n v="0"/>
    <n v="0"/>
    <n v="0"/>
    <n v="0"/>
    <n v="0"/>
    <s v="No"/>
    <m/>
    <m/>
    <m/>
    <m/>
    <m/>
    <m/>
    <m/>
    <m/>
    <m/>
    <m/>
    <m/>
    <m/>
    <m/>
    <m/>
    <m/>
    <m/>
    <m/>
    <m/>
    <m/>
    <m/>
    <m/>
    <s v="no"/>
    <m/>
    <m/>
    <m/>
    <m/>
    <m/>
    <m/>
    <m/>
    <m/>
    <m/>
    <m/>
    <m/>
    <m/>
    <m/>
    <m/>
    <m/>
    <m/>
    <m/>
    <m/>
    <m/>
    <m/>
    <m/>
    <s v="no"/>
    <m/>
    <m/>
    <m/>
    <m/>
    <m/>
    <m/>
    <m/>
    <m/>
    <m/>
    <m/>
    <m/>
    <m/>
    <m/>
    <m/>
    <m/>
    <m/>
    <m/>
    <m/>
    <m/>
    <m/>
    <m/>
    <s v="no"/>
    <m/>
    <m/>
    <m/>
    <m/>
    <m/>
    <m/>
    <m/>
    <m/>
    <m/>
    <m/>
    <m/>
    <m/>
    <m/>
    <m/>
    <m/>
    <m/>
    <m/>
    <m/>
    <m/>
    <m/>
    <m/>
    <s v="no"/>
    <m/>
    <m/>
    <m/>
    <m/>
    <m/>
    <m/>
    <m/>
    <m/>
    <m/>
    <m/>
    <m/>
    <m/>
    <m/>
    <m/>
    <m/>
    <m/>
    <m/>
    <m/>
    <m/>
    <m/>
    <m/>
    <s v="الشراء يتم عبر القواطر المتواجده في صنعاء تابعة لتجار السوق السوداء"/>
    <n v="21733866"/>
    <s v="83085915-d055-4e55-b7e1-4ec0a049b770"/>
    <s v="2018-04-25T11:52:59"/>
    <n v="59"/>
  </r>
  <r>
    <s v="YE0045"/>
    <s v="2018-04-25T14:52:51.287+03:00"/>
    <s v="2018-04-25T14:56:47.691+03:00"/>
    <s v="2018-04-25"/>
    <s v="ee.humanitarianresponse.info:HgjRJik8bhhBqH7r"/>
    <s v="2018-04-23"/>
    <s v="مؤسسة التنمية المستدامة"/>
    <s v="SDF"/>
    <x v="7"/>
    <s v="YE13"/>
    <s v="Al Wahdah"/>
    <s v="YE1306"/>
    <s v="محطة المختار"/>
    <s v="Al Salam Station"/>
    <s v="Other"/>
    <s v="Urban"/>
    <s v="yes"/>
    <s v="yes"/>
    <m/>
    <n v="355"/>
    <n v="355"/>
    <n v="26"/>
    <s v="Wholesaler"/>
    <n v="1"/>
    <n v="6"/>
    <n v="3.5"/>
    <s v="Price_inflation Government_regulations"/>
    <n v="1"/>
    <n v="0"/>
    <n v="0"/>
    <n v="0"/>
    <n v="0"/>
    <n v="1"/>
    <n v="0"/>
    <n v="0"/>
    <n v="0"/>
    <n v="0"/>
    <n v="0"/>
    <s v="yes"/>
    <s v="yes"/>
    <m/>
    <n v="355"/>
    <n v="355"/>
    <n v="26"/>
    <s v="Wholesaler"/>
    <n v="1"/>
    <n v="6"/>
    <n v="3.5"/>
    <s v="Price_inflation"/>
    <n v="1"/>
    <n v="0"/>
    <n v="0"/>
    <n v="0"/>
    <n v="0"/>
    <n v="0"/>
    <n v="0"/>
    <n v="0"/>
    <n v="0"/>
    <n v="0"/>
    <n v="0"/>
    <s v="No"/>
    <m/>
    <m/>
    <m/>
    <m/>
    <m/>
    <m/>
    <m/>
    <m/>
    <m/>
    <m/>
    <m/>
    <m/>
    <m/>
    <m/>
    <m/>
    <m/>
    <m/>
    <m/>
    <m/>
    <m/>
    <m/>
    <s v="no"/>
    <m/>
    <m/>
    <m/>
    <m/>
    <m/>
    <m/>
    <m/>
    <m/>
    <m/>
    <m/>
    <m/>
    <m/>
    <m/>
    <m/>
    <m/>
    <m/>
    <m/>
    <m/>
    <m/>
    <m/>
    <m/>
    <s v="no"/>
    <m/>
    <m/>
    <m/>
    <m/>
    <m/>
    <m/>
    <m/>
    <m/>
    <m/>
    <m/>
    <m/>
    <m/>
    <m/>
    <m/>
    <m/>
    <m/>
    <m/>
    <m/>
    <m/>
    <m/>
    <m/>
    <s v="no"/>
    <m/>
    <m/>
    <m/>
    <m/>
    <m/>
    <m/>
    <m/>
    <m/>
    <m/>
    <m/>
    <m/>
    <m/>
    <m/>
    <m/>
    <m/>
    <m/>
    <m/>
    <m/>
    <m/>
    <m/>
    <m/>
    <s v="no"/>
    <m/>
    <m/>
    <m/>
    <m/>
    <m/>
    <m/>
    <m/>
    <m/>
    <m/>
    <m/>
    <m/>
    <m/>
    <m/>
    <m/>
    <m/>
    <m/>
    <m/>
    <m/>
    <m/>
    <m/>
    <m/>
    <s v="شراء البترول يتم عبر القواطر التابعة لتجار السوق السوداء"/>
    <n v="21734072"/>
    <s v="0a2d8d46-efc6-4d52-9d9e-2d280e12aa83"/>
    <s v="2018-04-25T11:56:55"/>
    <n v="60"/>
  </r>
  <r>
    <s v="YE0046"/>
    <s v="2018-04-25T14:56:48.318+03:00"/>
    <s v="2018-04-25T15:05:56.449+03:00"/>
    <s v="2018-04-25"/>
    <s v="ee.humanitarianresponse.info:HgjRJik8bhhBqH7r"/>
    <s v="2018-04-23"/>
    <s v="مؤسسة التنمية المستدامة"/>
    <s v="SDF"/>
    <x v="7"/>
    <s v="YE13"/>
    <s v="Al Wahdah"/>
    <s v="YE1306"/>
    <s v="محطة غيلان للمياة المعالجة"/>
    <s v="Al-Madsen"/>
    <s v="Other"/>
    <s v="Urban"/>
    <s v="no"/>
    <m/>
    <m/>
    <m/>
    <m/>
    <m/>
    <m/>
    <m/>
    <m/>
    <m/>
    <m/>
    <m/>
    <m/>
    <m/>
    <m/>
    <m/>
    <m/>
    <m/>
    <m/>
    <m/>
    <m/>
    <m/>
    <s v="no"/>
    <m/>
    <m/>
    <m/>
    <m/>
    <m/>
    <m/>
    <m/>
    <m/>
    <m/>
    <m/>
    <m/>
    <m/>
    <m/>
    <m/>
    <m/>
    <m/>
    <m/>
    <m/>
    <m/>
    <m/>
    <m/>
    <s v="No"/>
    <m/>
    <m/>
    <m/>
    <m/>
    <m/>
    <m/>
    <m/>
    <m/>
    <m/>
    <m/>
    <m/>
    <m/>
    <m/>
    <m/>
    <m/>
    <m/>
    <m/>
    <m/>
    <m/>
    <m/>
    <m/>
    <s v="yes"/>
    <s v="yes"/>
    <m/>
    <n v="100"/>
    <n v="100"/>
    <n v="23"/>
    <s v="Wholesaler"/>
    <n v="1"/>
    <n v="2"/>
    <n v="1.5"/>
    <s v="Price_inflation"/>
    <n v="1"/>
    <n v="0"/>
    <n v="0"/>
    <n v="0"/>
    <n v="0"/>
    <n v="0"/>
    <n v="0"/>
    <n v="0"/>
    <n v="0"/>
    <n v="0"/>
    <n v="0"/>
    <s v="no"/>
    <m/>
    <m/>
    <m/>
    <m/>
    <m/>
    <m/>
    <m/>
    <m/>
    <m/>
    <m/>
    <m/>
    <m/>
    <m/>
    <m/>
    <m/>
    <m/>
    <m/>
    <m/>
    <m/>
    <m/>
    <m/>
    <s v="no"/>
    <m/>
    <m/>
    <m/>
    <m/>
    <m/>
    <m/>
    <m/>
    <m/>
    <m/>
    <m/>
    <m/>
    <m/>
    <m/>
    <m/>
    <m/>
    <m/>
    <m/>
    <m/>
    <m/>
    <m/>
    <m/>
    <s v="no"/>
    <m/>
    <m/>
    <m/>
    <m/>
    <m/>
    <m/>
    <m/>
    <m/>
    <m/>
    <m/>
    <m/>
    <m/>
    <m/>
    <m/>
    <m/>
    <m/>
    <m/>
    <m/>
    <m/>
    <m/>
    <m/>
    <m/>
    <n v="21735364"/>
    <s v="e55c87be-e370-472e-884e-d3f74c3b993e"/>
    <s v="2018-04-25T12:06:02"/>
    <n v="62"/>
  </r>
  <r>
    <s v="YE0078"/>
    <s v="2018-04-25T15:09:04.657+03:00"/>
    <s v="2018-04-25T15:20:34.001+03:00"/>
    <s v="2018-04-25"/>
    <s v="ee.humanitarianresponse.info:HgjRJik8bhhBqH7r"/>
    <s v="2018-04-23"/>
    <s v="مؤسسة التنمية المستدامة"/>
    <s v="SDF"/>
    <x v="7"/>
    <s v="YE13"/>
    <s v="Al Wahdah"/>
    <s v="YE1306"/>
    <s v="بقالة عمان للمواد الغذائية"/>
    <s v="Thabhan"/>
    <s v="Other"/>
    <s v="Urban"/>
    <s v="no"/>
    <m/>
    <m/>
    <m/>
    <m/>
    <m/>
    <m/>
    <m/>
    <m/>
    <m/>
    <m/>
    <m/>
    <m/>
    <m/>
    <m/>
    <m/>
    <m/>
    <m/>
    <m/>
    <m/>
    <m/>
    <m/>
    <s v="no"/>
    <m/>
    <m/>
    <m/>
    <m/>
    <m/>
    <m/>
    <m/>
    <m/>
    <m/>
    <m/>
    <m/>
    <m/>
    <m/>
    <m/>
    <m/>
    <m/>
    <m/>
    <m/>
    <m/>
    <m/>
    <m/>
    <s v="yes"/>
    <s v="yes"/>
    <m/>
    <n v="50"/>
    <n v="50"/>
    <n v="13"/>
    <s v="Other"/>
    <n v="1"/>
    <n v="2"/>
    <n v="1.5"/>
    <s v="Price_inflation Government_regulations"/>
    <n v="1"/>
    <n v="0"/>
    <n v="0"/>
    <n v="0"/>
    <n v="0"/>
    <n v="1"/>
    <n v="0"/>
    <n v="0"/>
    <n v="0"/>
    <n v="0"/>
    <n v="0"/>
    <s v="no"/>
    <m/>
    <m/>
    <m/>
    <m/>
    <m/>
    <m/>
    <m/>
    <m/>
    <m/>
    <m/>
    <m/>
    <m/>
    <m/>
    <m/>
    <m/>
    <m/>
    <m/>
    <m/>
    <m/>
    <m/>
    <m/>
    <s v="yes"/>
    <s v="yes"/>
    <n v="125"/>
    <n v="100"/>
    <n v="80"/>
    <n v="13"/>
    <s v="Wholesaler"/>
    <n v="1"/>
    <n v="2"/>
    <n v="1.5"/>
    <s v="Price_inflation"/>
    <n v="1"/>
    <n v="0"/>
    <n v="0"/>
    <n v="0"/>
    <n v="0"/>
    <n v="0"/>
    <n v="0"/>
    <n v="0"/>
    <n v="0"/>
    <n v="0"/>
    <n v="0"/>
    <s v="yes"/>
    <s v="yes"/>
    <m/>
    <n v="60"/>
    <n v="60"/>
    <n v="13"/>
    <s v="Wholesaler"/>
    <n v="1"/>
    <n v="2"/>
    <n v="1.5"/>
    <s v="Price_inflation"/>
    <n v="1"/>
    <n v="0"/>
    <n v="0"/>
    <n v="0"/>
    <n v="0"/>
    <n v="0"/>
    <n v="0"/>
    <n v="0"/>
    <n v="0"/>
    <n v="0"/>
    <n v="0"/>
    <s v="yes"/>
    <s v="yes"/>
    <m/>
    <n v="300"/>
    <n v="300"/>
    <n v="13"/>
    <s v="Wholesaler"/>
    <n v="1"/>
    <n v="2"/>
    <n v="1.5"/>
    <s v="Price_inflation"/>
    <n v="1"/>
    <n v="0"/>
    <n v="0"/>
    <n v="0"/>
    <n v="0"/>
    <n v="0"/>
    <n v="0"/>
    <n v="0"/>
    <n v="0"/>
    <n v="0"/>
    <n v="0"/>
    <m/>
    <n v="21736169"/>
    <s v="9413c2d5-20e5-4a09-9582-9d2e8fa1edd3"/>
    <s v="2018-04-25T12:20:51"/>
    <n v="64"/>
  </r>
  <r>
    <s v="YE0079"/>
    <s v="2018-04-25T15:20:34.552+03:00"/>
    <s v="2018-04-25T15:25:13.765+03:00"/>
    <s v="2018-04-25"/>
    <s v="ee.humanitarianresponse.info:HgjRJik8bhhBqH7r"/>
    <s v="2018-04-23"/>
    <s v="مؤسسة التنمية المستدامة"/>
    <s v="SDF"/>
    <x v="7"/>
    <s v="YE13"/>
    <s v="Al Wahdah"/>
    <s v="YE1306"/>
    <s v="بقالة الحمادي للمواد الغذائية"/>
    <s v="Al-Mina Street"/>
    <s v="Other"/>
    <s v="Urban"/>
    <s v="no"/>
    <m/>
    <m/>
    <m/>
    <m/>
    <m/>
    <m/>
    <m/>
    <m/>
    <m/>
    <m/>
    <m/>
    <m/>
    <m/>
    <m/>
    <m/>
    <m/>
    <m/>
    <m/>
    <m/>
    <m/>
    <m/>
    <s v="no"/>
    <m/>
    <m/>
    <m/>
    <m/>
    <m/>
    <m/>
    <m/>
    <m/>
    <m/>
    <m/>
    <m/>
    <m/>
    <m/>
    <m/>
    <m/>
    <m/>
    <m/>
    <m/>
    <m/>
    <m/>
    <m/>
    <s v="yes"/>
    <s v="yes"/>
    <m/>
    <n v="70"/>
    <n v="70"/>
    <n v="13"/>
    <s v="Wholesaler"/>
    <n v="1"/>
    <n v="2"/>
    <n v="1.5"/>
    <s v="Price_inflation Government_regulations"/>
    <n v="1"/>
    <n v="0"/>
    <n v="0"/>
    <n v="0"/>
    <n v="0"/>
    <n v="1"/>
    <n v="0"/>
    <n v="0"/>
    <n v="0"/>
    <n v="0"/>
    <n v="0"/>
    <s v="no"/>
    <m/>
    <m/>
    <m/>
    <m/>
    <m/>
    <m/>
    <m/>
    <m/>
    <m/>
    <m/>
    <m/>
    <m/>
    <m/>
    <m/>
    <m/>
    <m/>
    <m/>
    <m/>
    <m/>
    <m/>
    <m/>
    <s v="yes"/>
    <s v="yes"/>
    <n v="125"/>
    <n v="100"/>
    <n v="80"/>
    <n v="13"/>
    <s v="Wholesaler"/>
    <n v="1"/>
    <n v="2"/>
    <n v="1.5"/>
    <s v="Price_inflation"/>
    <n v="1"/>
    <n v="0"/>
    <n v="0"/>
    <n v="0"/>
    <n v="0"/>
    <n v="0"/>
    <n v="0"/>
    <n v="0"/>
    <n v="0"/>
    <n v="0"/>
    <n v="0"/>
    <s v="yes"/>
    <s v="yes"/>
    <m/>
    <n v="80"/>
    <n v="80"/>
    <n v="13"/>
    <s v="Wholesaler"/>
    <n v="1"/>
    <n v="2"/>
    <n v="1.5"/>
    <s v="Price_inflation Government_regulations"/>
    <n v="1"/>
    <n v="0"/>
    <n v="0"/>
    <n v="0"/>
    <n v="0"/>
    <n v="1"/>
    <n v="0"/>
    <n v="0"/>
    <n v="0"/>
    <n v="0"/>
    <n v="0"/>
    <s v="yes"/>
    <s v="yes"/>
    <m/>
    <n v="400"/>
    <n v="400"/>
    <n v="13"/>
    <s v="Wholesaler"/>
    <n v="1"/>
    <n v="2"/>
    <n v="1.5"/>
    <s v="Price_inflation Government_regulations"/>
    <n v="1"/>
    <n v="0"/>
    <n v="0"/>
    <n v="0"/>
    <n v="0"/>
    <n v="1"/>
    <n v="0"/>
    <n v="0"/>
    <n v="0"/>
    <n v="0"/>
    <n v="0"/>
    <m/>
    <n v="21736958"/>
    <s v="f3231053-72fa-4c28-833a-96b1eb1df2f6"/>
    <s v="2018-04-25T12:27:38"/>
    <n v="6"/>
  </r>
  <r>
    <s v="YE0080"/>
    <s v="2018-04-25T15:27:08.737+03:00"/>
    <s v="2018-04-25T15:31:59.976+03:00"/>
    <s v="2018-04-25"/>
    <s v="ee.humanitarianresponse.info:HgjRJik8bhhBqH7r"/>
    <s v="2018-04-23"/>
    <s v="مؤسسة التنمية المستدامة"/>
    <s v="SDF"/>
    <x v="7"/>
    <s v="YE13"/>
    <s v="Al Wahdah"/>
    <s v="YE1306"/>
    <s v="بقالة وارد الجزيرة للمواد الغذائية"/>
    <s v="Al-Mina Street"/>
    <s v="Other"/>
    <s v="Urban"/>
    <s v="no"/>
    <m/>
    <m/>
    <m/>
    <m/>
    <m/>
    <m/>
    <m/>
    <m/>
    <m/>
    <m/>
    <m/>
    <m/>
    <m/>
    <m/>
    <m/>
    <m/>
    <m/>
    <m/>
    <m/>
    <m/>
    <m/>
    <s v="no"/>
    <m/>
    <m/>
    <m/>
    <m/>
    <m/>
    <m/>
    <m/>
    <m/>
    <m/>
    <m/>
    <m/>
    <m/>
    <m/>
    <m/>
    <m/>
    <m/>
    <m/>
    <m/>
    <m/>
    <m/>
    <m/>
    <s v="yes"/>
    <s v="yes"/>
    <m/>
    <n v="80"/>
    <n v="80"/>
    <n v="13"/>
    <s v="Wholesaler"/>
    <n v="1"/>
    <n v="2"/>
    <n v="1.5"/>
    <s v="Price_inflation Government_regulations"/>
    <n v="1"/>
    <n v="0"/>
    <n v="0"/>
    <n v="0"/>
    <n v="0"/>
    <n v="1"/>
    <n v="0"/>
    <n v="0"/>
    <n v="0"/>
    <n v="0"/>
    <n v="0"/>
    <s v="no"/>
    <m/>
    <m/>
    <m/>
    <m/>
    <m/>
    <m/>
    <m/>
    <m/>
    <m/>
    <m/>
    <m/>
    <m/>
    <m/>
    <m/>
    <m/>
    <m/>
    <m/>
    <m/>
    <m/>
    <m/>
    <m/>
    <s v="yes"/>
    <s v="yes"/>
    <n v="125"/>
    <n v="120"/>
    <n v="96"/>
    <n v="13"/>
    <s v="Wholesaler"/>
    <n v="1"/>
    <n v="3"/>
    <n v="2"/>
    <s v="Price_inflation Government_regulations"/>
    <n v="1"/>
    <n v="0"/>
    <n v="0"/>
    <n v="0"/>
    <n v="0"/>
    <n v="1"/>
    <n v="0"/>
    <n v="0"/>
    <n v="0"/>
    <n v="0"/>
    <n v="0"/>
    <s v="yes"/>
    <s v="yes"/>
    <m/>
    <n v="60"/>
    <n v="60"/>
    <n v="13"/>
    <s v="Wholesaler"/>
    <n v="1"/>
    <n v="2"/>
    <n v="1.5"/>
    <s v="Price_inflation"/>
    <n v="1"/>
    <n v="0"/>
    <n v="0"/>
    <n v="0"/>
    <n v="0"/>
    <n v="0"/>
    <n v="0"/>
    <n v="0"/>
    <n v="0"/>
    <n v="0"/>
    <n v="0"/>
    <s v="yes"/>
    <s v="yes"/>
    <m/>
    <n v="300"/>
    <n v="300"/>
    <n v="13"/>
    <s v="Wholesaler"/>
    <n v="1"/>
    <n v="2"/>
    <n v="1.5"/>
    <s v="Price_inflation"/>
    <n v="1"/>
    <n v="0"/>
    <n v="0"/>
    <n v="0"/>
    <n v="0"/>
    <n v="0"/>
    <n v="0"/>
    <n v="0"/>
    <n v="0"/>
    <n v="0"/>
    <n v="0"/>
    <m/>
    <n v="21738012"/>
    <s v="d2baa8a5-7ca0-499f-a3c8-d82f6f3b193d"/>
    <s v="2018-04-25T12:32:09"/>
    <n v="66"/>
  </r>
  <r>
    <s v="YE0081"/>
    <s v="2018-04-25T15:32:00.387+03:00"/>
    <s v="2018-04-25T15:38:40.282+03:00"/>
    <s v="2018-04-25"/>
    <s v="ee.humanitarianresponse.info:HgjRJik8bhhBqH7r"/>
    <s v="2018-04-23"/>
    <s v="مؤسسة التنمية المستدامة"/>
    <s v="SDF"/>
    <x v="7"/>
    <s v="YE13"/>
    <s v="Al Wahdah"/>
    <s v="YE1306"/>
    <s v="تموينات نايف حسن حمود للجملة"/>
    <s v="Jamal Street"/>
    <s v="Other"/>
    <s v="Urban"/>
    <s v="no"/>
    <m/>
    <m/>
    <m/>
    <m/>
    <m/>
    <m/>
    <m/>
    <m/>
    <m/>
    <m/>
    <m/>
    <m/>
    <m/>
    <m/>
    <m/>
    <m/>
    <m/>
    <m/>
    <m/>
    <m/>
    <m/>
    <s v="no"/>
    <m/>
    <m/>
    <m/>
    <m/>
    <m/>
    <m/>
    <m/>
    <m/>
    <m/>
    <m/>
    <m/>
    <m/>
    <m/>
    <m/>
    <m/>
    <m/>
    <m/>
    <m/>
    <m/>
    <m/>
    <m/>
    <s v="yes"/>
    <s v="yes"/>
    <m/>
    <n v="70"/>
    <n v="70"/>
    <n v="13"/>
    <s v="Wholesaler"/>
    <n v="1"/>
    <n v="2"/>
    <n v="1.5"/>
    <s v="Price_inflation"/>
    <n v="1"/>
    <n v="0"/>
    <n v="0"/>
    <n v="0"/>
    <n v="0"/>
    <n v="0"/>
    <n v="0"/>
    <n v="0"/>
    <n v="0"/>
    <n v="0"/>
    <n v="0"/>
    <s v="no"/>
    <m/>
    <m/>
    <m/>
    <m/>
    <m/>
    <m/>
    <m/>
    <m/>
    <m/>
    <m/>
    <m/>
    <m/>
    <m/>
    <m/>
    <m/>
    <m/>
    <m/>
    <m/>
    <m/>
    <m/>
    <m/>
    <s v="no"/>
    <m/>
    <m/>
    <m/>
    <m/>
    <m/>
    <m/>
    <m/>
    <m/>
    <m/>
    <m/>
    <m/>
    <m/>
    <m/>
    <m/>
    <m/>
    <m/>
    <m/>
    <m/>
    <m/>
    <m/>
    <m/>
    <s v="yes"/>
    <s v="yes"/>
    <m/>
    <n v="66"/>
    <n v="66"/>
    <n v="13"/>
    <s v="Wholesaler"/>
    <n v="1"/>
    <n v="2"/>
    <n v="1.5"/>
    <s v="Price_inflation"/>
    <n v="1"/>
    <n v="0"/>
    <n v="0"/>
    <n v="0"/>
    <n v="0"/>
    <n v="0"/>
    <n v="0"/>
    <n v="0"/>
    <n v="0"/>
    <n v="0"/>
    <n v="0"/>
    <s v="yes"/>
    <s v="yes"/>
    <m/>
    <n v="345"/>
    <n v="345"/>
    <n v="13"/>
    <s v="Wholesaler"/>
    <n v="1"/>
    <n v="2"/>
    <n v="1.5"/>
    <s v="Price_inflation"/>
    <n v="1"/>
    <n v="0"/>
    <n v="0"/>
    <n v="0"/>
    <n v="0"/>
    <n v="0"/>
    <n v="0"/>
    <n v="0"/>
    <n v="0"/>
    <n v="0"/>
    <n v="0"/>
    <s v="لايوجد لدى التاجر اي نوع من انواع الصابون الجاف"/>
    <n v="21739072"/>
    <s v="ff108cdf-9ad4-4b54-8acc-e1a044e43753"/>
    <s v="2018-04-25T12:41:47"/>
    <n v="67"/>
  </r>
  <r>
    <s v="YE0082"/>
    <s v="2018-04-25T15:41:09.576+03:00"/>
    <s v="2018-04-25T15:47:18.936+03:00"/>
    <s v="2018-04-25"/>
    <s v="ee.humanitarianresponse.info:HgjRJik8bhhBqH7r"/>
    <s v="2018-04-23"/>
    <s v="مؤسسة التنمية المستدامة"/>
    <s v="SDF"/>
    <x v="7"/>
    <s v="YE13"/>
    <s v="Al Wahdah"/>
    <s v="YE1306"/>
    <s v="محلات العمراني للمواد التموينية"/>
    <s v="Jihanah market"/>
    <s v="Other"/>
    <s v="Urban"/>
    <s v="no"/>
    <m/>
    <m/>
    <m/>
    <m/>
    <m/>
    <m/>
    <m/>
    <m/>
    <m/>
    <m/>
    <m/>
    <m/>
    <m/>
    <m/>
    <m/>
    <m/>
    <m/>
    <m/>
    <m/>
    <m/>
    <m/>
    <s v="no"/>
    <m/>
    <m/>
    <m/>
    <m/>
    <m/>
    <m/>
    <m/>
    <m/>
    <m/>
    <m/>
    <m/>
    <m/>
    <m/>
    <m/>
    <m/>
    <m/>
    <m/>
    <m/>
    <m/>
    <m/>
    <m/>
    <s v="yes"/>
    <s v="yes"/>
    <m/>
    <n v="55"/>
    <n v="55"/>
    <n v="13"/>
    <s v="Wholesaler"/>
    <n v="2"/>
    <n v="4"/>
    <n v="3"/>
    <s v="Price_inflation"/>
    <n v="1"/>
    <n v="0"/>
    <n v="0"/>
    <n v="0"/>
    <n v="0"/>
    <n v="0"/>
    <n v="0"/>
    <n v="0"/>
    <n v="0"/>
    <n v="0"/>
    <n v="0"/>
    <s v="no"/>
    <m/>
    <m/>
    <m/>
    <m/>
    <m/>
    <m/>
    <m/>
    <m/>
    <m/>
    <m/>
    <m/>
    <m/>
    <m/>
    <m/>
    <m/>
    <m/>
    <m/>
    <m/>
    <m/>
    <m/>
    <m/>
    <s v="yes"/>
    <s v="yes"/>
    <n v="125"/>
    <n v="90"/>
    <n v="72"/>
    <n v="13"/>
    <s v="Wholesaler"/>
    <n v="1"/>
    <n v="2"/>
    <n v="1.5"/>
    <s v="Price_inflation"/>
    <n v="1"/>
    <n v="0"/>
    <n v="0"/>
    <n v="0"/>
    <n v="0"/>
    <n v="0"/>
    <n v="0"/>
    <n v="0"/>
    <n v="0"/>
    <n v="0"/>
    <n v="0"/>
    <s v="yes"/>
    <s v="yes"/>
    <m/>
    <n v="45"/>
    <n v="45"/>
    <n v="13"/>
    <s v="Wholesaler"/>
    <n v="1"/>
    <n v="2"/>
    <n v="1.5"/>
    <s v="Price_inflation"/>
    <n v="1"/>
    <n v="0"/>
    <n v="0"/>
    <n v="0"/>
    <n v="0"/>
    <n v="0"/>
    <n v="0"/>
    <n v="0"/>
    <n v="0"/>
    <n v="0"/>
    <n v="0"/>
    <s v="yes"/>
    <s v="yes"/>
    <m/>
    <n v="325"/>
    <n v="325"/>
    <n v="13"/>
    <s v="Wholesaler"/>
    <n v="1"/>
    <n v="2"/>
    <n v="1.5"/>
    <s v="Price_inflation"/>
    <n v="1"/>
    <n v="0"/>
    <n v="0"/>
    <n v="0"/>
    <n v="0"/>
    <n v="0"/>
    <n v="0"/>
    <n v="0"/>
    <n v="0"/>
    <n v="0"/>
    <n v="0"/>
    <m/>
    <n v="21739875"/>
    <s v="73acfef3-f571-44d3-8a7c-28066a77ecf9"/>
    <s v="2018-04-25T12:47:26"/>
    <n v="68"/>
  </r>
  <r>
    <s v="YE0083"/>
    <s v="2018-04-25T15:47:19.421+03:00"/>
    <s v="2018-04-25T15:52:14.290+03:00"/>
    <s v="2018-04-25"/>
    <s v="ee.humanitarianresponse.info:HgjRJik8bhhBqH7r"/>
    <s v="2018-04-23"/>
    <s v="مؤسسة التنمية المستدامة"/>
    <s v="SDF"/>
    <x v="7"/>
    <s v="YE13"/>
    <s v="Al Wahdah"/>
    <s v="YE1306"/>
    <s v="محل زيد للتموينات الغذائية"/>
    <s v="Jihanah Market"/>
    <s v="Other"/>
    <s v="Urban"/>
    <s v="no"/>
    <m/>
    <m/>
    <m/>
    <m/>
    <m/>
    <m/>
    <m/>
    <m/>
    <m/>
    <m/>
    <m/>
    <m/>
    <m/>
    <m/>
    <m/>
    <m/>
    <m/>
    <m/>
    <m/>
    <m/>
    <m/>
    <s v="no"/>
    <m/>
    <m/>
    <m/>
    <m/>
    <m/>
    <m/>
    <m/>
    <m/>
    <m/>
    <m/>
    <m/>
    <m/>
    <m/>
    <m/>
    <m/>
    <m/>
    <m/>
    <m/>
    <m/>
    <m/>
    <m/>
    <s v="yes"/>
    <s v="yes"/>
    <m/>
    <n v="45"/>
    <n v="45"/>
    <n v="13"/>
    <s v="Wholesaler"/>
    <n v="1"/>
    <n v="2"/>
    <n v="1.5"/>
    <s v="Price_inflation"/>
    <n v="1"/>
    <n v="0"/>
    <n v="0"/>
    <n v="0"/>
    <n v="0"/>
    <n v="0"/>
    <n v="0"/>
    <n v="0"/>
    <n v="0"/>
    <n v="0"/>
    <n v="0"/>
    <s v="no"/>
    <m/>
    <m/>
    <m/>
    <m/>
    <m/>
    <m/>
    <m/>
    <m/>
    <m/>
    <m/>
    <m/>
    <m/>
    <m/>
    <m/>
    <m/>
    <m/>
    <m/>
    <m/>
    <m/>
    <m/>
    <m/>
    <s v="yes"/>
    <s v="yes"/>
    <n v="125"/>
    <n v="90"/>
    <n v="72"/>
    <n v="13"/>
    <s v="Wholesaler"/>
    <n v="1"/>
    <n v="2"/>
    <n v="1.5"/>
    <s v="Price_inflation"/>
    <n v="1"/>
    <n v="0"/>
    <n v="0"/>
    <n v="0"/>
    <n v="0"/>
    <n v="0"/>
    <n v="0"/>
    <n v="0"/>
    <n v="0"/>
    <n v="0"/>
    <n v="0"/>
    <s v="yes"/>
    <s v="yes"/>
    <m/>
    <n v="50"/>
    <n v="50"/>
    <n v="13"/>
    <s v="Wholesaler"/>
    <n v="1"/>
    <n v="2"/>
    <n v="1.5"/>
    <s v="Price_inflation"/>
    <n v="1"/>
    <n v="0"/>
    <n v="0"/>
    <n v="0"/>
    <n v="0"/>
    <n v="0"/>
    <n v="0"/>
    <n v="0"/>
    <n v="0"/>
    <n v="0"/>
    <n v="0"/>
    <s v="yes"/>
    <s v="yes"/>
    <m/>
    <n v="140"/>
    <n v="140"/>
    <n v="13"/>
    <s v="Wholesaler"/>
    <n v="1"/>
    <n v="2"/>
    <n v="1.5"/>
    <s v="Price_inflation"/>
    <n v="1"/>
    <n v="0"/>
    <n v="0"/>
    <n v="0"/>
    <n v="0"/>
    <n v="0"/>
    <n v="0"/>
    <n v="0"/>
    <n v="0"/>
    <n v="0"/>
    <n v="0"/>
    <m/>
    <n v="21740464"/>
    <s v="eeb0cb1c-d697-4862-a834-d5a7198aedf3"/>
    <s v="2018-04-25T12:52:21"/>
    <n v="69"/>
  </r>
  <r>
    <s v="YE0119"/>
    <s v="2018-04-25T15:05:57.014+03:00"/>
    <s v="2018-04-25T15:09:04.037+03:00"/>
    <s v="2018-04-25"/>
    <s v="ee.humanitarianresponse.info:HgjRJik8bhhBqH7r"/>
    <s v="2018-04-23"/>
    <s v="مؤسسة التنمية المستدامة"/>
    <s v="SDF"/>
    <x v="7"/>
    <s v="YE13"/>
    <s v="Al Wahdah"/>
    <s v="YE1306"/>
    <s v="محطة اغادير للمياة المعالجة"/>
    <s v="N/A"/>
    <s v="Other"/>
    <s v="Urban"/>
    <s v="no"/>
    <m/>
    <m/>
    <m/>
    <m/>
    <m/>
    <m/>
    <m/>
    <m/>
    <m/>
    <m/>
    <m/>
    <m/>
    <m/>
    <m/>
    <m/>
    <m/>
    <m/>
    <m/>
    <m/>
    <m/>
    <m/>
    <s v="no"/>
    <m/>
    <m/>
    <m/>
    <m/>
    <m/>
    <m/>
    <m/>
    <m/>
    <m/>
    <m/>
    <m/>
    <m/>
    <m/>
    <m/>
    <m/>
    <m/>
    <m/>
    <m/>
    <m/>
    <m/>
    <m/>
    <s v="No"/>
    <m/>
    <m/>
    <m/>
    <m/>
    <m/>
    <m/>
    <m/>
    <m/>
    <m/>
    <m/>
    <m/>
    <m/>
    <m/>
    <m/>
    <m/>
    <m/>
    <m/>
    <m/>
    <m/>
    <m/>
    <m/>
    <s v="yes"/>
    <s v="yes"/>
    <m/>
    <n v="100"/>
    <n v="100"/>
    <n v="23"/>
    <s v="Wholesaler"/>
    <n v="1"/>
    <n v="2"/>
    <n v="1.5"/>
    <s v="Price_inflation"/>
    <n v="1"/>
    <n v="0"/>
    <n v="0"/>
    <n v="0"/>
    <n v="0"/>
    <n v="0"/>
    <n v="0"/>
    <n v="0"/>
    <n v="0"/>
    <n v="0"/>
    <n v="0"/>
    <s v="no"/>
    <m/>
    <m/>
    <m/>
    <m/>
    <m/>
    <m/>
    <m/>
    <m/>
    <m/>
    <m/>
    <m/>
    <m/>
    <m/>
    <m/>
    <m/>
    <m/>
    <m/>
    <m/>
    <m/>
    <m/>
    <m/>
    <s v="no"/>
    <m/>
    <m/>
    <m/>
    <m/>
    <m/>
    <m/>
    <m/>
    <m/>
    <m/>
    <m/>
    <m/>
    <m/>
    <m/>
    <m/>
    <m/>
    <m/>
    <m/>
    <m/>
    <m/>
    <m/>
    <m/>
    <s v="no"/>
    <m/>
    <m/>
    <m/>
    <m/>
    <m/>
    <m/>
    <m/>
    <m/>
    <m/>
    <m/>
    <m/>
    <m/>
    <m/>
    <m/>
    <m/>
    <m/>
    <m/>
    <m/>
    <m/>
    <m/>
    <m/>
    <m/>
    <n v="21735631"/>
    <s v="fa6a37b0-62d7-466f-b79d-5cc59465e0f0"/>
    <s v="2018-04-25T12:09:11"/>
    <n v="63"/>
  </r>
  <r>
    <s v="YE0021"/>
    <s v="2018-04-29T10:44:12.546+03:00"/>
    <s v="2018-04-29T10:56:56.640+03:00"/>
    <s v="2018-04-29"/>
    <s v="ee.humanitarianresponse.info:gufJOWIMW33tQI2A"/>
    <s v="2018-04-24"/>
    <s v="رفع لتنمية حقوق الطفل"/>
    <s v="ROC"/>
    <x v="6"/>
    <s v="YE15"/>
    <s v="Al Waziiyah"/>
    <s v="YE1515"/>
    <s v="ذبحان"/>
    <s v="Jiah"/>
    <s v="Other"/>
    <s v="Urban"/>
    <s v="yes"/>
    <s v="yes"/>
    <m/>
    <n v="360"/>
    <n v="360"/>
    <n v="24"/>
    <s v="Wholesaler"/>
    <n v="2"/>
    <n v="5"/>
    <n v="3.5"/>
    <s v="Price_inflation Insecurity_and_instability Supply_shortage Transportation_issues"/>
    <n v="1"/>
    <n v="0"/>
    <n v="0"/>
    <n v="1"/>
    <n v="1"/>
    <n v="0"/>
    <n v="1"/>
    <n v="0"/>
    <n v="0"/>
    <n v="0"/>
    <n v="0"/>
    <s v="yes"/>
    <s v="yes"/>
    <m/>
    <n v="360"/>
    <n v="360"/>
    <n v="24"/>
    <s v="Wholesaler"/>
    <n v="2"/>
    <n v="5"/>
    <n v="3.5"/>
    <s v="Price_inflation Shortage_of_demand Insecurity_and_instability Transportation_issues"/>
    <n v="1"/>
    <n v="0"/>
    <n v="1"/>
    <n v="1"/>
    <n v="0"/>
    <n v="0"/>
    <n v="1"/>
    <n v="0"/>
    <n v="0"/>
    <n v="0"/>
    <n v="0"/>
    <s v="yes"/>
    <s v="yes"/>
    <m/>
    <n v="100"/>
    <n v="100"/>
    <n v="15"/>
    <s v="Wholesaler"/>
    <n v="1"/>
    <n v="2"/>
    <n v="1.5"/>
    <s v="Price_inflation Shortage_of_demand Supply_shortage Transportation_issues"/>
    <n v="1"/>
    <n v="0"/>
    <n v="1"/>
    <n v="0"/>
    <n v="1"/>
    <n v="0"/>
    <n v="1"/>
    <n v="0"/>
    <n v="0"/>
    <n v="0"/>
    <n v="0"/>
    <s v="yes"/>
    <s v="yes"/>
    <m/>
    <n v="250"/>
    <n v="250"/>
    <n v="15"/>
    <s v="Wholesaler"/>
    <n v="1"/>
    <n v="1"/>
    <n v="1"/>
    <s v="Price_inflation"/>
    <n v="1"/>
    <n v="0"/>
    <n v="0"/>
    <n v="0"/>
    <n v="0"/>
    <n v="0"/>
    <n v="0"/>
    <n v="0"/>
    <n v="0"/>
    <n v="0"/>
    <n v="0"/>
    <s v="yes"/>
    <s v="yes"/>
    <n v="100"/>
    <n v="100"/>
    <n v="100"/>
    <n v="15"/>
    <s v="Wholesaler"/>
    <n v="2"/>
    <n v="5"/>
    <n v="3.5"/>
    <s v="Price_inflation Insecurity_and_instability Transportation_issues"/>
    <n v="1"/>
    <n v="0"/>
    <n v="0"/>
    <n v="1"/>
    <n v="0"/>
    <n v="0"/>
    <n v="1"/>
    <n v="0"/>
    <n v="0"/>
    <n v="0"/>
    <n v="0"/>
    <s v="yes"/>
    <s v="yes"/>
    <m/>
    <n v="70"/>
    <n v="70"/>
    <n v="15"/>
    <s v="Wholesaler"/>
    <n v="1"/>
    <n v="2"/>
    <n v="1.5"/>
    <s v="Price_inflation Insecurity_and_instability Transportation_issues"/>
    <n v="1"/>
    <n v="0"/>
    <n v="0"/>
    <n v="1"/>
    <n v="0"/>
    <n v="0"/>
    <n v="1"/>
    <n v="0"/>
    <n v="0"/>
    <n v="0"/>
    <n v="0"/>
    <s v="yes"/>
    <s v="yes"/>
    <m/>
    <n v="400"/>
    <n v="400"/>
    <n v="15"/>
    <s v="Wholesaler"/>
    <n v="1"/>
    <n v="2"/>
    <n v="1.5"/>
    <s v="Price_inflation Transportation_issues"/>
    <n v="1"/>
    <n v="0"/>
    <n v="0"/>
    <n v="0"/>
    <n v="0"/>
    <n v="0"/>
    <n v="1"/>
    <n v="0"/>
    <n v="0"/>
    <n v="0"/>
    <n v="0"/>
    <m/>
    <n v="21904933"/>
    <s v="1acba197-748a-4c62-b4f1-4f834fb307f4"/>
    <s v="2018-04-29T07:57:08"/>
    <n v="202"/>
  </r>
  <r>
    <s v="YE0022"/>
    <s v="2018-04-29T10:56:57.211+03:00"/>
    <s v="2018-04-29T11:02:30.999+03:00"/>
    <s v="2018-04-29"/>
    <s v="ee.humanitarianresponse.info:gufJOWIMW33tQI2A"/>
    <s v="2018-04-24"/>
    <s v="رفع لتنمية حقوق الطفل"/>
    <s v="ROC"/>
    <x v="6"/>
    <s v="YE15"/>
    <s v="Al Waziiyah"/>
    <s v="YE1515"/>
    <s v="ذبحان"/>
    <s v="Hadibou"/>
    <s v="District_level_market"/>
    <s v="Urban"/>
    <s v="yes"/>
    <s v="yes"/>
    <m/>
    <n v="360"/>
    <n v="360"/>
    <n v="24"/>
    <s v="Wholesaler"/>
    <n v="2"/>
    <n v="5"/>
    <n v="3.5"/>
    <s v="Price_inflation Insecurity_and_instability Transportation_issues"/>
    <n v="1"/>
    <n v="0"/>
    <n v="0"/>
    <n v="1"/>
    <n v="0"/>
    <n v="0"/>
    <n v="1"/>
    <n v="0"/>
    <n v="0"/>
    <n v="0"/>
    <n v="0"/>
    <s v="yes"/>
    <s v="yes"/>
    <m/>
    <n v="360"/>
    <n v="360"/>
    <n v="24"/>
    <s v="Wholesaler"/>
    <n v="2"/>
    <n v="7"/>
    <n v="4.5"/>
    <s v="Price_inflation Insecurity_and_instability Transportation_issues"/>
    <n v="1"/>
    <n v="0"/>
    <n v="0"/>
    <n v="1"/>
    <n v="0"/>
    <n v="0"/>
    <n v="1"/>
    <n v="0"/>
    <n v="0"/>
    <n v="0"/>
    <n v="0"/>
    <s v="yes"/>
    <s v="yes"/>
    <m/>
    <n v="100"/>
    <n v="100"/>
    <n v="15"/>
    <s v="Wholesaler"/>
    <n v="1"/>
    <n v="2"/>
    <n v="1.5"/>
    <s v="Price_inflation Insecurity_and_instability Transportation_issues"/>
    <n v="1"/>
    <n v="0"/>
    <n v="0"/>
    <n v="1"/>
    <n v="0"/>
    <n v="0"/>
    <n v="1"/>
    <n v="0"/>
    <n v="0"/>
    <n v="0"/>
    <n v="0"/>
    <s v="yes"/>
    <s v="yes"/>
    <m/>
    <n v="260"/>
    <n v="260"/>
    <n v="15"/>
    <s v="Wholesaler"/>
    <n v="1"/>
    <n v="1"/>
    <n v="1"/>
    <s v="Price_inflation"/>
    <n v="1"/>
    <n v="0"/>
    <n v="0"/>
    <n v="0"/>
    <n v="0"/>
    <n v="0"/>
    <n v="0"/>
    <n v="0"/>
    <n v="0"/>
    <n v="0"/>
    <n v="0"/>
    <s v="yes"/>
    <s v="yes"/>
    <n v="100"/>
    <n v="100"/>
    <n v="100"/>
    <n v="15"/>
    <s v="Wholesaler"/>
    <n v="2"/>
    <n v="5"/>
    <n v="3.5"/>
    <s v="Price_inflation Insecurity_and_instability Transportation_issues"/>
    <n v="1"/>
    <n v="0"/>
    <n v="0"/>
    <n v="1"/>
    <n v="0"/>
    <n v="0"/>
    <n v="1"/>
    <n v="0"/>
    <n v="0"/>
    <n v="0"/>
    <n v="0"/>
    <s v="yes"/>
    <s v="yes"/>
    <m/>
    <n v="70"/>
    <n v="70"/>
    <n v="15"/>
    <s v="Wholesaler"/>
    <n v="2"/>
    <n v="3"/>
    <n v="2.5"/>
    <s v="Price_inflation Insecurity_and_instability Transportation_issues"/>
    <n v="1"/>
    <n v="0"/>
    <n v="0"/>
    <n v="1"/>
    <n v="0"/>
    <n v="0"/>
    <n v="1"/>
    <n v="0"/>
    <n v="0"/>
    <n v="0"/>
    <n v="0"/>
    <s v="yes"/>
    <s v="yes"/>
    <m/>
    <n v="410"/>
    <n v="410"/>
    <n v="15"/>
    <s v="Wholesaler"/>
    <n v="1"/>
    <n v="2"/>
    <n v="1.5"/>
    <s v="Price_inflation Insecurity_and_instability Transportation_issues"/>
    <n v="1"/>
    <n v="0"/>
    <n v="0"/>
    <n v="1"/>
    <n v="0"/>
    <n v="0"/>
    <n v="1"/>
    <n v="0"/>
    <n v="0"/>
    <n v="0"/>
    <n v="0"/>
    <m/>
    <n v="21905102"/>
    <s v="ef2a0181-dea3-459d-adf6-fbc55e5c4e21"/>
    <s v="2018-04-29T08:02:42"/>
    <n v="203"/>
  </r>
  <r>
    <s v="YE0094"/>
    <s v="2018-04-28T12:07:12.271+03:00"/>
    <s v="2018-04-29T10:40:25.317+03:00"/>
    <s v="2018-04-28"/>
    <s v="ee.humanitarianresponse.info:gufJOWIMW33tQI2A"/>
    <s v="2018-04-27"/>
    <s v="رفع لتنمية حقوق الطفل"/>
    <s v="ROC"/>
    <x v="6"/>
    <s v="YE15"/>
    <s v="Al Waziiyah"/>
    <s v="YE1515"/>
    <s v="المنصورة"/>
    <s v="aL tHLOTH mARKET"/>
    <s v="Other"/>
    <s v="Rural"/>
    <s v="yes"/>
    <s v="yes"/>
    <m/>
    <n v="285"/>
    <n v="285"/>
    <n v="24"/>
    <s v="Wholesaler"/>
    <n v="2"/>
    <n v="5"/>
    <n v="3.5"/>
    <s v="Price_inflation Liquidity_shortage Shortage_of_demand Insecurity_and_instability Supply_shortage Transportation_issues"/>
    <n v="1"/>
    <n v="1"/>
    <n v="1"/>
    <n v="1"/>
    <n v="1"/>
    <n v="0"/>
    <n v="1"/>
    <n v="0"/>
    <n v="0"/>
    <n v="0"/>
    <n v="0"/>
    <s v="yes"/>
    <s v="yes"/>
    <m/>
    <n v="275"/>
    <n v="275"/>
    <n v="24"/>
    <s v="Wholesaler"/>
    <n v="2"/>
    <n v="5"/>
    <n v="3.5"/>
    <s v="Price_inflation Liquidity_shortage Shortage_of_demand Insecurity_and_instability Transportation_issues"/>
    <n v="1"/>
    <n v="1"/>
    <n v="1"/>
    <n v="1"/>
    <n v="0"/>
    <n v="0"/>
    <n v="1"/>
    <n v="0"/>
    <n v="0"/>
    <n v="0"/>
    <n v="0"/>
    <s v="yes"/>
    <s v="yes"/>
    <m/>
    <n v="100"/>
    <n v="100"/>
    <n v="15"/>
    <s v="Wholesaler"/>
    <n v="2"/>
    <n v="3"/>
    <n v="2.5"/>
    <s v="Price_inflation Liquidity_shortage Insecurity_and_instability Transportation_issues"/>
    <n v="1"/>
    <n v="1"/>
    <n v="0"/>
    <n v="1"/>
    <n v="0"/>
    <n v="0"/>
    <n v="1"/>
    <n v="0"/>
    <n v="0"/>
    <n v="0"/>
    <n v="0"/>
    <s v="no"/>
    <m/>
    <m/>
    <m/>
    <m/>
    <m/>
    <m/>
    <m/>
    <m/>
    <m/>
    <m/>
    <m/>
    <m/>
    <m/>
    <m/>
    <m/>
    <m/>
    <m/>
    <m/>
    <m/>
    <m/>
    <m/>
    <s v="yes"/>
    <s v="yes"/>
    <n v="1"/>
    <n v="100"/>
    <n v="100"/>
    <n v="24"/>
    <s v="Wholesaler"/>
    <n v="2"/>
    <n v="5"/>
    <n v="3.5"/>
    <s v="Price_inflation Liquidity_shortage Insecurity_and_instability Transportation_issues"/>
    <n v="1"/>
    <n v="1"/>
    <n v="0"/>
    <n v="1"/>
    <n v="0"/>
    <n v="0"/>
    <n v="1"/>
    <n v="0"/>
    <n v="0"/>
    <n v="0"/>
    <n v="0"/>
    <s v="yes"/>
    <s v="yes"/>
    <m/>
    <n v="80"/>
    <n v="80"/>
    <n v="24"/>
    <s v="Wholesaler"/>
    <n v="2"/>
    <n v="5"/>
    <n v="3.5"/>
    <s v="Price_inflation Liquidity_shortage Insecurity_and_instability Transportation_issues"/>
    <n v="1"/>
    <n v="1"/>
    <n v="0"/>
    <n v="1"/>
    <n v="0"/>
    <n v="0"/>
    <n v="1"/>
    <n v="0"/>
    <n v="0"/>
    <n v="0"/>
    <n v="0"/>
    <s v="yes"/>
    <s v="yes"/>
    <m/>
    <n v="450"/>
    <n v="450"/>
    <n v="24"/>
    <s v="Wholesaler"/>
    <n v="2"/>
    <n v="5"/>
    <n v="3.5"/>
    <s v="Price_inflation Liquidity_shortage Insecurity_and_instability Supply_shortage Transportation_issues"/>
    <n v="1"/>
    <n v="1"/>
    <n v="0"/>
    <n v="1"/>
    <n v="1"/>
    <n v="0"/>
    <n v="1"/>
    <n v="0"/>
    <n v="0"/>
    <n v="0"/>
    <n v="0"/>
    <m/>
    <n v="21904362"/>
    <s v="58b9e326-e7eb-46fe-9709-d4336d7dd3df"/>
    <s v="2018-04-29T07:40:35"/>
    <n v="199"/>
  </r>
  <r>
    <s v="YE0102"/>
    <s v="2018-04-25T23:46:13.109+03:00"/>
    <s v="2018-04-25T23:51:00.712+03:00"/>
    <s v="2018-04-25"/>
    <s v="ee.humanitarianresponse.info:01ufehMPk0fm5ajf"/>
    <s v="2018-04-25"/>
    <s v="Save the Children"/>
    <s v="Save the Children"/>
    <x v="8"/>
    <s v="YE29"/>
    <s v="Amran"/>
    <s v="YE2915"/>
    <s v="Amran"/>
    <s v="Attifa Station"/>
    <s v="Governorate_capital_market"/>
    <s v="Urban"/>
    <s v="yes"/>
    <s v="yes"/>
    <m/>
    <n v="360"/>
    <n v="360"/>
    <n v="19"/>
    <s v="Wholesaler"/>
    <n v="3"/>
    <m/>
    <n v="3"/>
    <s v="Insecurity_and_instability Supply_shortage"/>
    <n v="0"/>
    <n v="0"/>
    <n v="0"/>
    <n v="1"/>
    <n v="1"/>
    <n v="0"/>
    <n v="0"/>
    <n v="0"/>
    <n v="0"/>
    <n v="0"/>
    <n v="0"/>
    <s v="yes"/>
    <s v="yes"/>
    <m/>
    <n v="360"/>
    <n v="360"/>
    <n v="19"/>
    <s v="Wholesaler"/>
    <n v="3"/>
    <m/>
    <n v="3"/>
    <s v="Insecurity_and_instability Supply_shortage"/>
    <n v="0"/>
    <n v="0"/>
    <n v="0"/>
    <n v="1"/>
    <n v="1"/>
    <n v="0"/>
    <n v="0"/>
    <n v="0"/>
    <n v="0"/>
    <n v="0"/>
    <n v="0"/>
    <s v="yes"/>
    <s v="yes"/>
    <m/>
    <n v="100"/>
    <n v="100"/>
    <n v="23"/>
    <s v="Wholesaler"/>
    <n v="6"/>
    <m/>
    <n v="6"/>
    <s v="Price_inflation"/>
    <n v="1"/>
    <n v="0"/>
    <n v="0"/>
    <n v="0"/>
    <n v="0"/>
    <n v="0"/>
    <n v="0"/>
    <n v="0"/>
    <n v="0"/>
    <n v="0"/>
    <n v="0"/>
    <s v="yes"/>
    <s v="no"/>
    <n v="5"/>
    <n v="170"/>
    <m/>
    <n v="29"/>
    <s v="Wholesaler"/>
    <n v="0"/>
    <m/>
    <n v="0"/>
    <s v="Price_inflation"/>
    <n v="1"/>
    <n v="0"/>
    <n v="0"/>
    <n v="0"/>
    <n v="0"/>
    <n v="0"/>
    <n v="0"/>
    <n v="0"/>
    <n v="0"/>
    <n v="0"/>
    <n v="0"/>
    <s v="yes"/>
    <s v="yes"/>
    <n v="70"/>
    <n v="150"/>
    <n v="214.28571428571428"/>
    <n v="23"/>
    <s v="Wholesaler"/>
    <n v="0"/>
    <m/>
    <n v="0"/>
    <s v="Price_inflation Liquidity_shortage Shortage_of_demand Insecurity_and_instability"/>
    <n v="1"/>
    <n v="1"/>
    <n v="1"/>
    <n v="1"/>
    <n v="0"/>
    <n v="0"/>
    <n v="0"/>
    <n v="0"/>
    <n v="0"/>
    <n v="0"/>
    <n v="0"/>
    <s v="yes"/>
    <s v="No"/>
    <n v="110"/>
    <n v="80"/>
    <n v="72.727272727272734"/>
    <n v="29"/>
    <s v="Wholesaler"/>
    <n v="1"/>
    <m/>
    <n v="1"/>
    <s v="Price_inflation"/>
    <n v="1"/>
    <n v="0"/>
    <n v="0"/>
    <n v="0"/>
    <n v="0"/>
    <n v="0"/>
    <n v="0"/>
    <n v="0"/>
    <n v="0"/>
    <n v="0"/>
    <n v="0"/>
    <s v="yes"/>
    <s v="no"/>
    <n v="8"/>
    <n v="400"/>
    <n v="500"/>
    <n v="29"/>
    <s v="Wholesaler"/>
    <n v="1"/>
    <m/>
    <n v="1"/>
    <s v="Price_inflation"/>
    <n v="1"/>
    <n v="0"/>
    <n v="0"/>
    <n v="0"/>
    <n v="0"/>
    <n v="0"/>
    <n v="0"/>
    <n v="0"/>
    <n v="0"/>
    <n v="0"/>
    <n v="0"/>
    <m/>
    <n v="21783211"/>
    <s v="be15aee6-730e-4faa-b135-60ab360ce4a6"/>
    <s v="2018-04-26T09:00:44"/>
    <n v="101"/>
  </r>
  <r>
    <s v="YE0129"/>
    <s v="2018-04-27T01:36:15.421+03:00"/>
    <s v="2018-04-27T01:41:20.710+03:00"/>
    <s v="2018-04-27"/>
    <s v="ee.humanitarianresponse.info:01ufehMPk0fm5ajf"/>
    <s v="2018-04-26"/>
    <s v="Save the Children"/>
    <s v="Save the Children"/>
    <x v="2"/>
    <s v="YE11"/>
    <s v="Ar Radmah"/>
    <s v="YE1103"/>
    <s v="Radhma Market"/>
    <s v="Al Qadimie Center"/>
    <s v="District_level_market"/>
    <s v="Rural"/>
    <s v="yes"/>
    <s v="yes"/>
    <m/>
    <n v="375"/>
    <n v="375"/>
    <n v="18"/>
    <s v="Wholesaler"/>
    <n v="7"/>
    <m/>
    <n v="7"/>
    <s v="Price_inflation Government_regulations Transportation_issues"/>
    <n v="1"/>
    <n v="0"/>
    <n v="0"/>
    <n v="0"/>
    <n v="0"/>
    <n v="1"/>
    <n v="1"/>
    <n v="0"/>
    <n v="0"/>
    <n v="0"/>
    <n v="0"/>
    <s v="yes"/>
    <s v="yes"/>
    <m/>
    <n v="350"/>
    <n v="350"/>
    <n v="18"/>
    <s v="Wholesaler"/>
    <n v="7"/>
    <m/>
    <n v="7"/>
    <s v="Price_inflation Government_regulations Transportation_issues"/>
    <n v="1"/>
    <n v="0"/>
    <n v="0"/>
    <n v="0"/>
    <n v="0"/>
    <n v="1"/>
    <n v="1"/>
    <n v="0"/>
    <n v="0"/>
    <n v="0"/>
    <n v="0"/>
    <s v="yes"/>
    <s v="yes"/>
    <m/>
    <n v="100"/>
    <n v="100"/>
    <n v="11"/>
    <s v="Wholesaler"/>
    <n v="7"/>
    <m/>
    <n v="7"/>
    <s v="Price_inflation Liquidity_shortage Transportation_issues"/>
    <n v="1"/>
    <n v="1"/>
    <n v="0"/>
    <n v="0"/>
    <n v="0"/>
    <n v="0"/>
    <n v="1"/>
    <n v="0"/>
    <n v="0"/>
    <n v="0"/>
    <n v="0"/>
    <s v="no"/>
    <m/>
    <m/>
    <m/>
    <m/>
    <m/>
    <m/>
    <m/>
    <m/>
    <m/>
    <m/>
    <m/>
    <m/>
    <m/>
    <m/>
    <m/>
    <m/>
    <m/>
    <m/>
    <m/>
    <m/>
    <m/>
    <s v="yes"/>
    <s v="yes"/>
    <n v="70"/>
    <n v="100"/>
    <n v="142.85714285714286"/>
    <n v="11"/>
    <s v="Wholesaler"/>
    <n v="1"/>
    <m/>
    <n v="1"/>
    <s v="Price_inflation Liquidity_shortage Transportation_issues"/>
    <n v="1"/>
    <n v="1"/>
    <n v="0"/>
    <n v="0"/>
    <n v="0"/>
    <n v="0"/>
    <n v="1"/>
    <n v="0"/>
    <n v="0"/>
    <n v="0"/>
    <n v="0"/>
    <s v="yes"/>
    <s v="No"/>
    <n v="120"/>
    <n v="100"/>
    <n v="100"/>
    <n v="11"/>
    <s v="Wholesaler"/>
    <n v="1"/>
    <m/>
    <n v="1"/>
    <s v="Price_inflation Liquidity_shortage Transportation_issues"/>
    <n v="1"/>
    <n v="1"/>
    <n v="0"/>
    <n v="0"/>
    <n v="0"/>
    <n v="0"/>
    <n v="1"/>
    <n v="0"/>
    <n v="0"/>
    <n v="0"/>
    <n v="0"/>
    <s v="yes"/>
    <s v="no"/>
    <n v="9"/>
    <n v="400"/>
    <n v="444.44444444444446"/>
    <n v="11"/>
    <s v="Wholesaler"/>
    <n v="30"/>
    <m/>
    <n v="30"/>
    <s v="Price_inflation Liquidity_shortage Transportation_issues"/>
    <n v="1"/>
    <n v="1"/>
    <n v="0"/>
    <n v="0"/>
    <n v="0"/>
    <n v="0"/>
    <n v="1"/>
    <n v="0"/>
    <n v="0"/>
    <n v="0"/>
    <n v="0"/>
    <m/>
    <n v="21824948"/>
    <s v="771f23b4-9eef-438f-941e-95b2935dbd60"/>
    <s v="2018-04-26T22:41:26"/>
    <n v="121"/>
  </r>
  <r>
    <s v="YE0192"/>
    <s v="2018-04-27T01:25:12.415+03:00"/>
    <s v="2018-04-27T01:30:33.020+03:00"/>
    <s v="2018-04-27"/>
    <s v="ee.humanitarianresponse.info:01ufehMPk0fm5ajf"/>
    <s v="2018-04-26"/>
    <s v="Save the Children"/>
    <s v="Save the Children"/>
    <x v="2"/>
    <s v="YE11"/>
    <s v="Ar Radmah"/>
    <s v="YE1103"/>
    <s v="Radhma Market"/>
    <s v="Mozah Center"/>
    <s v="District_level_market"/>
    <s v="Urban"/>
    <s v="yes"/>
    <s v="yes"/>
    <m/>
    <n v="375"/>
    <n v="375"/>
    <n v="18"/>
    <s v="Wholesaler"/>
    <n v="7"/>
    <m/>
    <n v="7"/>
    <s v="Price_inflation Government_regulations Transportation_issues"/>
    <n v="1"/>
    <n v="0"/>
    <n v="0"/>
    <n v="0"/>
    <n v="0"/>
    <n v="1"/>
    <n v="1"/>
    <n v="0"/>
    <n v="0"/>
    <n v="0"/>
    <n v="0"/>
    <s v="yes"/>
    <s v="yes"/>
    <m/>
    <n v="350"/>
    <n v="350"/>
    <n v="18"/>
    <s v="Wholesaler"/>
    <n v="7"/>
    <m/>
    <n v="7"/>
    <s v="Price_inflation Government_regulations Transportation_issues"/>
    <n v="1"/>
    <n v="0"/>
    <n v="0"/>
    <n v="0"/>
    <n v="0"/>
    <n v="1"/>
    <n v="1"/>
    <n v="0"/>
    <n v="0"/>
    <n v="0"/>
    <n v="0"/>
    <s v="yes"/>
    <s v="yes"/>
    <m/>
    <n v="100"/>
    <n v="100"/>
    <n v="11"/>
    <s v="Wholesaler"/>
    <n v="7"/>
    <m/>
    <n v="7"/>
    <s v="Price_inflation Liquidity_shortage Transportation_issues"/>
    <n v="1"/>
    <n v="1"/>
    <n v="0"/>
    <n v="0"/>
    <n v="0"/>
    <n v="0"/>
    <n v="1"/>
    <n v="0"/>
    <n v="0"/>
    <n v="0"/>
    <n v="0"/>
    <s v="no"/>
    <m/>
    <m/>
    <m/>
    <m/>
    <m/>
    <m/>
    <m/>
    <m/>
    <m/>
    <m/>
    <m/>
    <m/>
    <m/>
    <m/>
    <m/>
    <m/>
    <m/>
    <m/>
    <m/>
    <m/>
    <m/>
    <s v="yes"/>
    <s v="yes"/>
    <n v="70"/>
    <n v="100"/>
    <n v="142.85714285714286"/>
    <n v="11"/>
    <s v="Wholesaler"/>
    <n v="1"/>
    <m/>
    <n v="1"/>
    <s v="Price_inflation Liquidity_shortage Transportation_issues"/>
    <n v="1"/>
    <n v="1"/>
    <n v="0"/>
    <n v="0"/>
    <n v="0"/>
    <n v="0"/>
    <n v="1"/>
    <n v="0"/>
    <n v="0"/>
    <n v="0"/>
    <n v="0"/>
    <s v="yes"/>
    <s v="No"/>
    <n v="120"/>
    <n v="100"/>
    <n v="100"/>
    <n v="11"/>
    <s v="Wholesaler"/>
    <n v="1"/>
    <m/>
    <n v="1"/>
    <s v="Price_inflation Liquidity_shortage Transportation_issues"/>
    <n v="1"/>
    <n v="1"/>
    <n v="0"/>
    <n v="0"/>
    <n v="0"/>
    <n v="0"/>
    <n v="1"/>
    <n v="0"/>
    <n v="0"/>
    <n v="0"/>
    <n v="0"/>
    <s v="yes"/>
    <s v="no"/>
    <n v="8"/>
    <n v="400"/>
    <n v="500"/>
    <n v="11"/>
    <s v="Wholesaler"/>
    <n v="1"/>
    <m/>
    <n v="1"/>
    <s v="Price_inflation Liquidity_shortage Transportation_issues"/>
    <n v="1"/>
    <n v="1"/>
    <n v="0"/>
    <n v="0"/>
    <n v="0"/>
    <n v="0"/>
    <n v="1"/>
    <n v="0"/>
    <n v="0"/>
    <n v="0"/>
    <n v="0"/>
    <m/>
    <n v="21824795"/>
    <s v="2210e991-6179-45b4-be90-81d04fcadb6a"/>
    <s v="2018-04-26T22:30:39"/>
    <n v="119"/>
  </r>
  <r>
    <s v="YE0158"/>
    <s v="2018-04-27T22:09:03.999+03:00"/>
    <s v="2018-04-27T22:21:32.328+03:00"/>
    <s v="2018-04-27"/>
    <s v="ee.humanitarianresponse.info:oSuGHAzdA1FipyGD"/>
    <s v="2018-04-24"/>
    <s v="المدينة القديمة"/>
    <s v="Old City"/>
    <x v="9"/>
    <s v="YE23"/>
    <s v="Arhab"/>
    <s v="YE2302"/>
    <s v="سوق الجامعة"/>
    <s v="Bait Al Faqeeh"/>
    <s v="District_level_market"/>
    <s v="Urban"/>
    <s v="yes"/>
    <s v="yes"/>
    <m/>
    <n v="370"/>
    <n v="370"/>
    <n v="26"/>
    <s v="Wholesaler"/>
    <n v="3"/>
    <n v="4"/>
    <n v="3.5"/>
    <s v="Price_inflation Insecurity_and_instability Supply_shortage"/>
    <n v="1"/>
    <n v="0"/>
    <n v="0"/>
    <n v="1"/>
    <n v="1"/>
    <n v="0"/>
    <n v="0"/>
    <n v="0"/>
    <n v="0"/>
    <n v="0"/>
    <n v="0"/>
    <s v="yes"/>
    <s v="yes"/>
    <m/>
    <n v="380"/>
    <n v="380"/>
    <n v="26"/>
    <s v="Wholesaler"/>
    <n v="2"/>
    <n v="4"/>
    <n v="3"/>
    <s v="Price_inflation Insecurity_and_instability Supply_shortage"/>
    <n v="1"/>
    <n v="0"/>
    <n v="0"/>
    <n v="1"/>
    <n v="1"/>
    <n v="0"/>
    <n v="0"/>
    <n v="0"/>
    <n v="0"/>
    <n v="0"/>
    <n v="0"/>
    <s v="yes"/>
    <s v="yes"/>
    <m/>
    <n v="80"/>
    <n v="80"/>
    <n v="23"/>
    <s v="Wholesaler"/>
    <n v="2"/>
    <n v="3"/>
    <n v="2.5"/>
    <s v="Price_inflation Liquidity_shortage"/>
    <n v="1"/>
    <n v="1"/>
    <n v="0"/>
    <n v="0"/>
    <n v="0"/>
    <n v="0"/>
    <n v="0"/>
    <n v="0"/>
    <n v="0"/>
    <n v="0"/>
    <n v="0"/>
    <s v="yes"/>
    <s v="yes"/>
    <m/>
    <n v="150"/>
    <n v="150"/>
    <n v="23"/>
    <s v="Wholesaler"/>
    <n v="1"/>
    <n v="2"/>
    <n v="1.5"/>
    <s v="Price_inflation"/>
    <n v="1"/>
    <n v="0"/>
    <n v="0"/>
    <n v="0"/>
    <n v="0"/>
    <n v="0"/>
    <n v="0"/>
    <n v="0"/>
    <n v="0"/>
    <n v="0"/>
    <n v="0"/>
    <s v="yes"/>
    <s v="yes"/>
    <n v="75"/>
    <n v="100"/>
    <n v="133.33333333333331"/>
    <n v="23"/>
    <s v="Wholesaler"/>
    <n v="1"/>
    <n v="2"/>
    <n v="1.5"/>
    <s v="Price_inflation"/>
    <n v="1"/>
    <n v="0"/>
    <n v="0"/>
    <n v="0"/>
    <n v="0"/>
    <n v="0"/>
    <n v="0"/>
    <n v="0"/>
    <n v="0"/>
    <n v="0"/>
    <n v="0"/>
    <s v="yes"/>
    <s v="yes"/>
    <m/>
    <n v="100"/>
    <n v="100"/>
    <n v="23"/>
    <s v="Wholesaler"/>
    <n v="1"/>
    <n v="2"/>
    <n v="1.5"/>
    <s v="Price_inflation Liquidity_shortage"/>
    <n v="1"/>
    <n v="1"/>
    <n v="0"/>
    <n v="0"/>
    <n v="0"/>
    <n v="0"/>
    <n v="0"/>
    <n v="0"/>
    <n v="0"/>
    <n v="0"/>
    <n v="0"/>
    <s v="yes"/>
    <s v="yes"/>
    <m/>
    <n v="380"/>
    <n v="380"/>
    <n v="23"/>
    <s v="Wholesaler"/>
    <n v="1"/>
    <n v="2"/>
    <n v="1.5"/>
    <s v="Price_inflation Liquidity_shortage"/>
    <n v="1"/>
    <n v="1"/>
    <n v="0"/>
    <n v="0"/>
    <n v="0"/>
    <n v="0"/>
    <n v="0"/>
    <n v="0"/>
    <n v="0"/>
    <n v="0"/>
    <n v="0"/>
    <m/>
    <n v="21860519"/>
    <s v="f1897740-8807-4bff-aac8-f821ef1b1a7b"/>
    <s v="2018-04-27T19:52:06"/>
    <n v="149"/>
  </r>
  <r>
    <s v="YE0159"/>
    <s v="2018-04-27T22:21:32.571+03:00"/>
    <s v="2018-04-27T22:27:23.300+03:00"/>
    <s v="2018-04-27"/>
    <s v="ee.humanitarianresponse.info:oSuGHAzdA1FipyGD"/>
    <s v="2018-04-24"/>
    <s v="المدينة القديمة"/>
    <s v="Old City"/>
    <x v="9"/>
    <s v="YE23"/>
    <s v="Arhab"/>
    <s v="YE2302"/>
    <s v="سوق الجامعة"/>
    <s v="Middle East Supplies"/>
    <s v="District_level_market"/>
    <s v="Urban"/>
    <s v="yes"/>
    <s v="yes"/>
    <m/>
    <n v="360"/>
    <n v="360"/>
    <n v="26"/>
    <s v="Wholesaler"/>
    <n v="3"/>
    <n v="4"/>
    <n v="3.5"/>
    <s v="Price_inflation Liquidity_shortage Insecurity_and_instability Supply_shortage"/>
    <n v="1"/>
    <n v="1"/>
    <n v="0"/>
    <n v="1"/>
    <n v="1"/>
    <n v="0"/>
    <n v="0"/>
    <n v="0"/>
    <n v="0"/>
    <n v="0"/>
    <n v="0"/>
    <s v="yes"/>
    <s v="yes"/>
    <m/>
    <n v="370"/>
    <n v="370"/>
    <n v="26"/>
    <s v="Wholesaler"/>
    <n v="3"/>
    <n v="4"/>
    <n v="3.5"/>
    <s v="Price_inflation Insecurity_and_instability Supply_shortage"/>
    <n v="1"/>
    <n v="0"/>
    <n v="0"/>
    <n v="1"/>
    <n v="1"/>
    <n v="0"/>
    <n v="0"/>
    <n v="0"/>
    <n v="0"/>
    <n v="0"/>
    <n v="0"/>
    <s v="yes"/>
    <s v="yes"/>
    <m/>
    <n v="100"/>
    <n v="100"/>
    <n v="23"/>
    <s v="Wholesaler"/>
    <n v="1"/>
    <n v="2"/>
    <n v="1.5"/>
    <s v="Price_inflation Liquidity_shortage"/>
    <n v="1"/>
    <n v="1"/>
    <n v="0"/>
    <n v="0"/>
    <n v="0"/>
    <n v="0"/>
    <n v="0"/>
    <n v="0"/>
    <n v="0"/>
    <n v="0"/>
    <n v="0"/>
    <s v="yes"/>
    <s v="yes"/>
    <m/>
    <n v="140"/>
    <n v="140"/>
    <n v="23"/>
    <s v="Wholesaler"/>
    <n v="1"/>
    <n v="1"/>
    <n v="1"/>
    <s v="Price_inflation"/>
    <n v="1"/>
    <n v="0"/>
    <n v="0"/>
    <n v="0"/>
    <n v="0"/>
    <n v="0"/>
    <n v="0"/>
    <n v="0"/>
    <n v="0"/>
    <n v="0"/>
    <n v="0"/>
    <s v="yes"/>
    <s v="yes"/>
    <n v="80"/>
    <n v="100"/>
    <n v="125"/>
    <n v="23"/>
    <s v="Wholesaler"/>
    <n v="1"/>
    <n v="2"/>
    <n v="1.5"/>
    <s v="Price_inflation"/>
    <n v="1"/>
    <n v="0"/>
    <n v="0"/>
    <n v="0"/>
    <n v="0"/>
    <n v="0"/>
    <n v="0"/>
    <n v="0"/>
    <n v="0"/>
    <n v="0"/>
    <n v="0"/>
    <s v="yes"/>
    <s v="yes"/>
    <m/>
    <n v="80"/>
    <n v="80"/>
    <n v="23"/>
    <s v="Wholesaler"/>
    <n v="1"/>
    <n v="2"/>
    <n v="1.5"/>
    <s v="Price_inflation"/>
    <n v="1"/>
    <n v="0"/>
    <n v="0"/>
    <n v="0"/>
    <n v="0"/>
    <n v="0"/>
    <n v="0"/>
    <n v="0"/>
    <n v="0"/>
    <n v="0"/>
    <n v="0"/>
    <s v="yes"/>
    <s v="yes"/>
    <m/>
    <n v="370"/>
    <n v="370"/>
    <n v="23"/>
    <s v="Wholesaler"/>
    <n v="2"/>
    <n v="3"/>
    <n v="2.5"/>
    <s v="Price_inflation"/>
    <n v="1"/>
    <n v="0"/>
    <n v="0"/>
    <n v="0"/>
    <n v="0"/>
    <n v="0"/>
    <n v="0"/>
    <n v="0"/>
    <n v="0"/>
    <n v="0"/>
    <n v="0"/>
    <m/>
    <n v="21860520"/>
    <s v="c69ad0cc-b544-4a64-ab4b-0183e8d9c256"/>
    <s v="2018-04-27T19:52:07"/>
    <n v="150"/>
  </r>
  <r>
    <s v="YE0160"/>
    <s v="2018-04-27T22:27:23.517+03:00"/>
    <s v="2018-04-27T22:40:44.010+03:00"/>
    <s v="2018-04-27"/>
    <s v="ee.humanitarianresponse.info:oSuGHAzdA1FipyGD"/>
    <s v="2018-04-24"/>
    <s v="المدينة القديمة"/>
    <s v="Old City"/>
    <x v="9"/>
    <s v="YE23"/>
    <s v="Arhab"/>
    <s v="YE2302"/>
    <s v="سوق الجامعة"/>
    <s v="Al Haj Supplies"/>
    <s v="District_level_market"/>
    <s v="Urban"/>
    <s v="yes"/>
    <s v="yes"/>
    <m/>
    <n v="360"/>
    <n v="360"/>
    <n v="26"/>
    <s v="Wholesaler"/>
    <n v="3"/>
    <n v="4"/>
    <n v="3.5"/>
    <s v="Price_inflation"/>
    <n v="1"/>
    <n v="0"/>
    <n v="0"/>
    <n v="0"/>
    <n v="0"/>
    <n v="0"/>
    <n v="0"/>
    <n v="0"/>
    <n v="0"/>
    <n v="0"/>
    <n v="0"/>
    <s v="yes"/>
    <s v="yes"/>
    <m/>
    <n v="370"/>
    <n v="370"/>
    <n v="26"/>
    <s v="Wholesaler"/>
    <n v="3"/>
    <n v="5"/>
    <n v="4"/>
    <s v="Price_inflation Insecurity_and_instability Supply_shortage"/>
    <n v="1"/>
    <n v="0"/>
    <n v="0"/>
    <n v="1"/>
    <n v="1"/>
    <n v="0"/>
    <n v="0"/>
    <n v="0"/>
    <n v="0"/>
    <n v="0"/>
    <n v="0"/>
    <s v="yes"/>
    <s v="yes"/>
    <m/>
    <n v="100"/>
    <n v="100"/>
    <n v="23"/>
    <s v="Wholesaler"/>
    <n v="1"/>
    <n v="2"/>
    <n v="1.5"/>
    <s v="Price_inflation"/>
    <n v="1"/>
    <n v="0"/>
    <n v="0"/>
    <n v="0"/>
    <n v="0"/>
    <n v="0"/>
    <n v="0"/>
    <n v="0"/>
    <n v="0"/>
    <n v="0"/>
    <n v="0"/>
    <s v="yes"/>
    <s v="yes"/>
    <m/>
    <n v="130"/>
    <n v="130"/>
    <n v="23"/>
    <s v="Wholesaler"/>
    <n v="1"/>
    <n v="2"/>
    <n v="1.5"/>
    <s v="Price_inflation"/>
    <n v="1"/>
    <n v="0"/>
    <n v="0"/>
    <n v="0"/>
    <n v="0"/>
    <n v="0"/>
    <n v="0"/>
    <n v="0"/>
    <n v="0"/>
    <n v="0"/>
    <n v="0"/>
    <s v="yes"/>
    <s v="yes"/>
    <n v="80"/>
    <n v="100"/>
    <n v="125"/>
    <n v="23"/>
    <s v="Wholesaler"/>
    <n v="1"/>
    <n v="2"/>
    <n v="1.5"/>
    <s v="Price_inflation"/>
    <n v="1"/>
    <n v="0"/>
    <n v="0"/>
    <n v="0"/>
    <n v="0"/>
    <n v="0"/>
    <n v="0"/>
    <n v="0"/>
    <n v="0"/>
    <n v="0"/>
    <n v="0"/>
    <s v="yes"/>
    <s v="yes"/>
    <m/>
    <n v="100"/>
    <n v="100"/>
    <n v="23"/>
    <s v="Wholesaler"/>
    <n v="1"/>
    <n v="2"/>
    <n v="1.5"/>
    <s v="Price_inflation"/>
    <n v="1"/>
    <n v="0"/>
    <n v="0"/>
    <n v="0"/>
    <n v="0"/>
    <n v="0"/>
    <n v="0"/>
    <n v="0"/>
    <n v="0"/>
    <n v="0"/>
    <n v="0"/>
    <s v="yes"/>
    <s v="no"/>
    <n v="12"/>
    <n v="390"/>
    <n v="325"/>
    <n v="23"/>
    <s v="Wholesaler"/>
    <n v="1"/>
    <n v="2"/>
    <n v="1.5"/>
    <s v="Price_inflation"/>
    <n v="1"/>
    <n v="0"/>
    <n v="0"/>
    <n v="0"/>
    <n v="0"/>
    <n v="0"/>
    <n v="0"/>
    <n v="0"/>
    <n v="0"/>
    <n v="0"/>
    <n v="0"/>
    <m/>
    <n v="21860521"/>
    <s v="8115ab51-edbc-4f1e-979e-c4eed6f0654c"/>
    <s v="2018-04-27T19:52:08"/>
    <n v="151"/>
  </r>
  <r>
    <s v="YE0124"/>
    <s v="2018-05-10T21:21:44.867-04:00"/>
    <s v="2018-05-10T22:20:14.417-04:00"/>
    <s v="2018-05-10"/>
    <s v="ee.humanitarianresponse.info:twJxRZtJ4RxoDOdg"/>
    <s v="2018-04-25"/>
    <s v="(CYF Organization) Creative Youth Forum"/>
    <s v="(CYF Organization) Creative Youth Forum"/>
    <x v="7"/>
    <s v="YE13"/>
    <s v="As Sabain"/>
    <s v="YE1305"/>
    <s v="Haddah St"/>
    <s v="Al Sharq station"/>
    <s v="Other"/>
    <s v="Rural"/>
    <s v="yes"/>
    <s v="yes"/>
    <m/>
    <n v="360"/>
    <n v="360"/>
    <n v="13"/>
    <s v="Wholesaler"/>
    <n v="2"/>
    <n v="7"/>
    <n v="4.5"/>
    <s v="Price_inflation Insecurity_and_instability Supply_shortage"/>
    <n v="1"/>
    <n v="0"/>
    <n v="0"/>
    <n v="1"/>
    <n v="1"/>
    <n v="0"/>
    <n v="0"/>
    <n v="0"/>
    <n v="0"/>
    <n v="0"/>
    <n v="0"/>
    <s v="yes"/>
    <s v="yes"/>
    <m/>
    <n v="350"/>
    <n v="350"/>
    <n v="13"/>
    <s v="Wholesaler"/>
    <n v="2"/>
    <n v="7"/>
    <n v="4.5"/>
    <s v="Price_inflation Insecurity_and_instability Supply_shortage"/>
    <n v="1"/>
    <n v="0"/>
    <n v="0"/>
    <n v="1"/>
    <n v="1"/>
    <n v="0"/>
    <n v="0"/>
    <n v="0"/>
    <n v="0"/>
    <n v="0"/>
    <n v="0"/>
    <s v="yes"/>
    <s v="yes"/>
    <m/>
    <n v="80"/>
    <n v="80"/>
    <n v="13"/>
    <s v="Vendor"/>
    <n v="1"/>
    <n v="2"/>
    <n v="1.5"/>
    <s v="Price_inflation Insecurity_and_instability Government_regulations"/>
    <n v="1"/>
    <n v="0"/>
    <n v="0"/>
    <n v="1"/>
    <n v="0"/>
    <n v="1"/>
    <n v="0"/>
    <n v="0"/>
    <n v="0"/>
    <n v="0"/>
    <n v="0"/>
    <s v="yes"/>
    <s v="no"/>
    <m/>
    <n v="200"/>
    <n v="200"/>
    <n v="13"/>
    <s v="Vendor"/>
    <n v="1"/>
    <n v="2"/>
    <n v="1.5"/>
    <s v="Price_inflation Insecurity_and_instability Government_regulations"/>
    <n v="1"/>
    <n v="0"/>
    <n v="0"/>
    <n v="1"/>
    <n v="0"/>
    <n v="1"/>
    <n v="0"/>
    <n v="0"/>
    <n v="0"/>
    <n v="0"/>
    <n v="0"/>
    <s v="yes"/>
    <s v="yes"/>
    <n v="80"/>
    <n v="100"/>
    <n v="125"/>
    <n v="13"/>
    <s v="Wholesaler"/>
    <n v="1"/>
    <n v="2"/>
    <n v="1.5"/>
    <s v="Price_inflation Insecurity_and_instability Government_regulations"/>
    <n v="1"/>
    <n v="0"/>
    <n v="0"/>
    <n v="1"/>
    <n v="0"/>
    <n v="1"/>
    <n v="0"/>
    <n v="0"/>
    <n v="0"/>
    <n v="0"/>
    <n v="0"/>
    <s v="yes"/>
    <s v="No"/>
    <n v="120"/>
    <n v="70"/>
    <n v="70"/>
    <n v="13"/>
    <s v="Wholesaler"/>
    <n v="1"/>
    <n v="2"/>
    <n v="1.5"/>
    <s v="Price_inflation Insecurity_and_instability Government_regulations"/>
    <n v="1"/>
    <n v="0"/>
    <n v="0"/>
    <n v="1"/>
    <n v="0"/>
    <n v="1"/>
    <n v="0"/>
    <n v="0"/>
    <n v="0"/>
    <n v="0"/>
    <n v="0"/>
    <s v="yes"/>
    <s v="yes"/>
    <m/>
    <n v="350"/>
    <n v="350"/>
    <n v="13"/>
    <s v="Wholesaler"/>
    <n v="1"/>
    <n v="2"/>
    <n v="1.5"/>
    <s v="Price_inflation Insecurity_and_instability Government_regulations"/>
    <n v="1"/>
    <n v="0"/>
    <n v="0"/>
    <n v="1"/>
    <n v="0"/>
    <n v="1"/>
    <n v="0"/>
    <n v="0"/>
    <n v="0"/>
    <n v="0"/>
    <n v="0"/>
    <m/>
    <n v="21821774"/>
    <s v="dc29e630-8f13-4773-a9da-6612339ccd2e"/>
    <s v="2018-04-26T18:59:04"/>
    <n v="109"/>
  </r>
  <r>
    <s v="YE0125"/>
    <s v="2018-05-10T22:20:15.227-04:00"/>
    <s v="2018-05-10T22:55:39.942-04:00"/>
    <s v="2018-05-10"/>
    <s v="ee.humanitarianresponse.info:twJxRZtJ4RxoDOdg"/>
    <s v="2018-04-25"/>
    <s v="(CYF Organization) Creative Youth Forum"/>
    <s v="(CYF Organization) Creative Youth Forum"/>
    <x v="7"/>
    <s v="YE13"/>
    <s v="As Sabain"/>
    <s v="YE1305"/>
    <s v="Masabi Market"/>
    <s v="  Al-Ma'ayeen"/>
    <s v="Other"/>
    <s v="Urban"/>
    <s v="yes"/>
    <s v="yes"/>
    <m/>
    <n v="360"/>
    <n v="360"/>
    <n v="13"/>
    <s v="Other"/>
    <n v="2"/>
    <n v="7"/>
    <n v="4.5"/>
    <s v="Price_inflation Insecurity_and_instability Supply_shortage"/>
    <n v="1"/>
    <n v="0"/>
    <n v="0"/>
    <n v="1"/>
    <n v="1"/>
    <n v="0"/>
    <n v="0"/>
    <n v="0"/>
    <n v="0"/>
    <n v="0"/>
    <n v="0"/>
    <s v="no"/>
    <m/>
    <m/>
    <m/>
    <m/>
    <m/>
    <m/>
    <m/>
    <m/>
    <m/>
    <m/>
    <m/>
    <m/>
    <m/>
    <m/>
    <m/>
    <m/>
    <m/>
    <m/>
    <m/>
    <m/>
    <m/>
    <s v="yes"/>
    <s v="yes"/>
    <m/>
    <n v="100"/>
    <n v="100"/>
    <n v="13"/>
    <s v="Wholesaler"/>
    <n v="2"/>
    <n v="7"/>
    <n v="4.5"/>
    <s v="Price_inflation Insecurity_and_instability Supply_shortage Government_regulations"/>
    <n v="1"/>
    <n v="0"/>
    <n v="0"/>
    <n v="1"/>
    <n v="1"/>
    <n v="1"/>
    <n v="0"/>
    <n v="0"/>
    <n v="0"/>
    <n v="0"/>
    <n v="0"/>
    <s v="yes"/>
    <s v="no"/>
    <m/>
    <n v="200"/>
    <n v="200"/>
    <n v="13"/>
    <s v="Vendor"/>
    <n v="1"/>
    <n v="2"/>
    <n v="1.5"/>
    <s v="Price_inflation Insecurity_and_instability Supply_shortage"/>
    <n v="1"/>
    <n v="0"/>
    <n v="0"/>
    <n v="1"/>
    <n v="1"/>
    <n v="0"/>
    <n v="0"/>
    <n v="0"/>
    <n v="0"/>
    <n v="0"/>
    <n v="0"/>
    <s v="yes"/>
    <s v="yes"/>
    <n v="80"/>
    <n v="100"/>
    <n v="125"/>
    <n v="13"/>
    <s v="Wholesaler"/>
    <n v="1"/>
    <n v="2"/>
    <n v="1.5"/>
    <s v="Price_inflation Insecurity_and_instability Supply_shortage"/>
    <n v="1"/>
    <n v="0"/>
    <n v="0"/>
    <n v="1"/>
    <n v="1"/>
    <n v="0"/>
    <n v="0"/>
    <n v="0"/>
    <n v="0"/>
    <n v="0"/>
    <n v="0"/>
    <s v="yes"/>
    <s v="No"/>
    <n v="120"/>
    <n v="70"/>
    <n v="70"/>
    <n v="13"/>
    <s v="Wholesaler"/>
    <n v="1"/>
    <n v="2"/>
    <n v="1.5"/>
    <s v="Price_inflation Insecurity_and_instability Supply_shortage Government_regulations"/>
    <n v="1"/>
    <n v="0"/>
    <n v="0"/>
    <n v="1"/>
    <n v="1"/>
    <n v="1"/>
    <n v="0"/>
    <n v="0"/>
    <n v="0"/>
    <n v="0"/>
    <n v="0"/>
    <s v="yes"/>
    <s v="yes"/>
    <m/>
    <n v="350"/>
    <n v="350"/>
    <n v="13"/>
    <s v="Wholesaler"/>
    <n v="1"/>
    <n v="2"/>
    <n v="1.5"/>
    <s v="Price_inflation Insecurity_and_instability Supply_shortage Government_regulations"/>
    <n v="1"/>
    <n v="0"/>
    <n v="0"/>
    <n v="1"/>
    <n v="1"/>
    <n v="1"/>
    <n v="0"/>
    <n v="0"/>
    <n v="0"/>
    <n v="0"/>
    <n v="0"/>
    <s v="Thanks"/>
    <n v="21821776"/>
    <s v="a65bb8ae-a231-4aee-a20a-79fb16a321a1"/>
    <s v="2018-04-26T18:59:08"/>
    <n v="110"/>
  </r>
  <r>
    <s v="YE0126"/>
    <s v="2018-05-10T22:55:40.782-04:00"/>
    <s v="2018-05-10T23:05:29.187-04:00"/>
    <s v="2018-05-10"/>
    <s v="ee.humanitarianresponse.info:twJxRZtJ4RxoDOdg"/>
    <s v="2018-04-25"/>
    <s v="(CYF Organization) Creative Youth Forum"/>
    <s v="(CYF Organization) Creative Youth Forum"/>
    <x v="7"/>
    <s v="YE13"/>
    <s v="As Sabain"/>
    <s v="YE1305"/>
    <s v="Sam Supermarket"/>
    <s v="Al Mokhtar Station"/>
    <s v="Other"/>
    <s v="Urban"/>
    <s v="yes"/>
    <s v="yes"/>
    <m/>
    <n v="360"/>
    <n v="360"/>
    <n v="13"/>
    <s v="Vendor"/>
    <n v="2"/>
    <n v="10"/>
    <n v="6"/>
    <s v="Price_inflation Insecurity_and_instability Supply_shortage Government_regulations"/>
    <n v="1"/>
    <n v="0"/>
    <n v="0"/>
    <n v="1"/>
    <n v="1"/>
    <n v="1"/>
    <n v="0"/>
    <n v="0"/>
    <n v="0"/>
    <n v="0"/>
    <n v="0"/>
    <s v="yes"/>
    <s v="yes"/>
    <m/>
    <n v="350"/>
    <n v="350"/>
    <n v="13"/>
    <s v="Vendor"/>
    <n v="2"/>
    <n v="10"/>
    <n v="6"/>
    <s v="Price_inflation Insecurity_and_instability Supply_shortage Government_regulations"/>
    <n v="1"/>
    <n v="0"/>
    <n v="0"/>
    <n v="1"/>
    <n v="1"/>
    <n v="1"/>
    <n v="0"/>
    <n v="0"/>
    <n v="0"/>
    <n v="0"/>
    <n v="0"/>
    <s v="yes"/>
    <s v="yes"/>
    <m/>
    <n v="80"/>
    <n v="80"/>
    <n v="13"/>
    <s v="Wholesaler"/>
    <n v="1"/>
    <n v="2"/>
    <n v="1.5"/>
    <s v="Price_inflation Insecurity_and_instability Government_regulations"/>
    <n v="1"/>
    <n v="0"/>
    <n v="0"/>
    <n v="1"/>
    <n v="0"/>
    <n v="1"/>
    <n v="0"/>
    <n v="0"/>
    <n v="0"/>
    <n v="0"/>
    <n v="0"/>
    <s v="yes"/>
    <s v="no"/>
    <m/>
    <n v="170"/>
    <n v="170"/>
    <n v="13"/>
    <s v="Vendor"/>
    <n v="2"/>
    <n v="3"/>
    <n v="2.5"/>
    <s v="Price_inflation Insecurity_and_instability Government_regulations"/>
    <n v="1"/>
    <n v="0"/>
    <n v="0"/>
    <n v="1"/>
    <n v="0"/>
    <n v="1"/>
    <n v="0"/>
    <n v="0"/>
    <n v="0"/>
    <n v="0"/>
    <n v="0"/>
    <s v="yes"/>
    <s v="yes"/>
    <n v="80"/>
    <n v="100"/>
    <n v="125"/>
    <n v="13"/>
    <s v="Wholesaler"/>
    <n v="2"/>
    <n v="3"/>
    <n v="2.5"/>
    <s v="Price_inflation Insecurity_and_instability Government_regulations"/>
    <n v="1"/>
    <n v="0"/>
    <n v="0"/>
    <n v="1"/>
    <n v="0"/>
    <n v="1"/>
    <n v="0"/>
    <n v="0"/>
    <n v="0"/>
    <n v="0"/>
    <n v="0"/>
    <s v="yes"/>
    <s v="No"/>
    <n v="120"/>
    <n v="70"/>
    <n v="70"/>
    <n v="13"/>
    <s v="Wholesaler"/>
    <n v="1"/>
    <n v="2"/>
    <n v="1.5"/>
    <s v="Price_inflation Insecurity_and_instability Government_regulations"/>
    <n v="1"/>
    <n v="0"/>
    <n v="0"/>
    <n v="1"/>
    <n v="0"/>
    <n v="1"/>
    <n v="0"/>
    <n v="0"/>
    <n v="0"/>
    <n v="0"/>
    <n v="0"/>
    <s v="yes"/>
    <s v="yes"/>
    <m/>
    <n v="380"/>
    <n v="380"/>
    <n v="13"/>
    <s v="Wholesaler"/>
    <n v="2"/>
    <n v="3"/>
    <n v="2.5"/>
    <s v="Price_inflation Insecurity_and_instability Government_regulations"/>
    <n v="1"/>
    <n v="0"/>
    <n v="0"/>
    <n v="1"/>
    <n v="0"/>
    <n v="1"/>
    <n v="0"/>
    <n v="0"/>
    <n v="0"/>
    <n v="0"/>
    <n v="0"/>
    <s v="Thanks"/>
    <n v="21821777"/>
    <s v="62d7bbee-d12e-49b5-8b54-744509e8a883"/>
    <s v="2018-04-26T18:59:10"/>
    <n v="111"/>
  </r>
  <r>
    <s v="YE0026"/>
    <s v="2018-04-29T09:58:19.321+03:00"/>
    <s v="2018-04-29T16:25:35.241+03:00"/>
    <s v="2018-04-29"/>
    <s v="ee.humanitarianresponse.info:Ip4qc9FLjsTQAC0Y"/>
    <s v="2018-04-24"/>
    <s v="رويا أمل الدولية"/>
    <s v="Vision Hope International"/>
    <x v="0"/>
    <s v="YE17"/>
    <s v="Ash Shahil"/>
    <s v="YE1721"/>
    <s v="سعدان"/>
    <s v="Mansoor Ali Al - Gaili Station"/>
    <s v="Other"/>
    <s v="Rural"/>
    <s v="yes"/>
    <s v="yes"/>
    <m/>
    <n v="365"/>
    <n v="365"/>
    <n v="17"/>
    <s v="Wholesaler"/>
    <n v="2"/>
    <n v="3"/>
    <n v="2.5"/>
    <s v="Price_inflation Shortage_of_demand Transportation_issues"/>
    <n v="1"/>
    <n v="0"/>
    <n v="1"/>
    <n v="0"/>
    <n v="0"/>
    <n v="0"/>
    <n v="1"/>
    <n v="0"/>
    <n v="0"/>
    <n v="0"/>
    <n v="0"/>
    <s v="yes"/>
    <s v="yes"/>
    <m/>
    <n v="350"/>
    <n v="350"/>
    <n v="17"/>
    <s v="Wholesaler"/>
    <n v="2"/>
    <n v="3"/>
    <n v="2.5"/>
    <s v="Price_inflation Shortage_of_demand Transportation_issues"/>
    <n v="1"/>
    <n v="0"/>
    <n v="1"/>
    <n v="0"/>
    <n v="0"/>
    <n v="0"/>
    <n v="1"/>
    <n v="0"/>
    <n v="0"/>
    <n v="0"/>
    <n v="0"/>
    <s v="yes"/>
    <s v="yes"/>
    <m/>
    <n v="70"/>
    <n v="70"/>
    <n v="23"/>
    <s v="Wholesaler"/>
    <n v="3"/>
    <n v="4"/>
    <n v="3.5"/>
    <s v="Price_inflation Shortage_of_demand Transportation_issues"/>
    <n v="1"/>
    <n v="0"/>
    <n v="1"/>
    <n v="0"/>
    <n v="0"/>
    <n v="0"/>
    <n v="1"/>
    <n v="0"/>
    <n v="0"/>
    <n v="0"/>
    <n v="0"/>
    <s v="no"/>
    <m/>
    <m/>
    <m/>
    <m/>
    <m/>
    <m/>
    <m/>
    <m/>
    <m/>
    <m/>
    <m/>
    <m/>
    <m/>
    <m/>
    <m/>
    <m/>
    <m/>
    <m/>
    <m/>
    <m/>
    <m/>
    <s v="yes"/>
    <s v="yes"/>
    <n v="1"/>
    <n v="100"/>
    <n v="100"/>
    <n v="23"/>
    <s v="Wholesaler"/>
    <n v="3"/>
    <n v="4"/>
    <n v="3.5"/>
    <s v="Price_inflation Shortage_of_demand Transportation_issues"/>
    <n v="1"/>
    <n v="0"/>
    <n v="1"/>
    <n v="0"/>
    <n v="0"/>
    <n v="0"/>
    <n v="1"/>
    <n v="0"/>
    <n v="0"/>
    <n v="0"/>
    <n v="0"/>
    <s v="yes"/>
    <s v="yes"/>
    <m/>
    <n v="70"/>
    <n v="70"/>
    <n v="23"/>
    <s v="Wholesaler"/>
    <n v="3"/>
    <n v="4"/>
    <n v="3.5"/>
    <s v="Price_inflation Shortage_of_demand Transportation_issues"/>
    <n v="1"/>
    <n v="0"/>
    <n v="1"/>
    <n v="0"/>
    <n v="0"/>
    <n v="0"/>
    <n v="1"/>
    <n v="0"/>
    <n v="0"/>
    <n v="0"/>
    <n v="0"/>
    <s v="yes"/>
    <s v="yes"/>
    <m/>
    <n v="350"/>
    <n v="350"/>
    <n v="23"/>
    <s v="Wholesaler"/>
    <n v="3"/>
    <n v="4"/>
    <n v="3.5"/>
    <s v="Price_inflation Shortage_of_demand Transportation_issues"/>
    <n v="1"/>
    <n v="0"/>
    <n v="1"/>
    <n v="0"/>
    <n v="0"/>
    <n v="0"/>
    <n v="1"/>
    <n v="0"/>
    <n v="0"/>
    <n v="0"/>
    <n v="0"/>
    <s v="تدني لتواجد السلع . المشتقات النفظيه موجودة بشكل بسيط. الاسواق لديها قلة في التواجد لعدن توفر المياة."/>
    <n v="21920821"/>
    <s v="db95e9c9-c926-41d3-9285-ac75bfaf48a9"/>
    <s v="2018-04-29T13:25:45"/>
    <n v="219"/>
  </r>
  <r>
    <s v="YE0048"/>
    <s v="2018-04-29T11:09:32.319+03:00"/>
    <s v="2018-04-29T11:13:53.777+03:00"/>
    <s v="2018-04-29"/>
    <s v="ee.humanitarianresponse.info:gufJOWIMW33tQI2A"/>
    <s v="2018-04-23"/>
    <s v="رفع لتنمية حقوق الطفل"/>
    <s v="ROC"/>
    <x v="6"/>
    <s v="YE15"/>
    <s v="Ash Shamayatayn"/>
    <s v="YE1514"/>
    <s v="الاشعوب"/>
    <s v="Gholil Zone"/>
    <s v="Other"/>
    <s v="Rural"/>
    <s v="yes"/>
    <s v="yes"/>
    <m/>
    <n v="390"/>
    <n v="390"/>
    <n v="24"/>
    <s v="Wholesaler"/>
    <n v="2"/>
    <n v="6"/>
    <n v="4"/>
    <s v="Price_inflation Liquidity_shortage Insecurity_and_instability Transportation_issues"/>
    <n v="1"/>
    <n v="1"/>
    <n v="0"/>
    <n v="1"/>
    <n v="0"/>
    <n v="0"/>
    <n v="1"/>
    <n v="0"/>
    <n v="0"/>
    <n v="0"/>
    <n v="0"/>
    <s v="yes"/>
    <s v="yes"/>
    <m/>
    <n v="390"/>
    <n v="390"/>
    <n v="24"/>
    <s v="Wholesaler"/>
    <n v="2"/>
    <n v="6"/>
    <n v="4"/>
    <s v="Price_inflation Liquidity_shortage Insecurity_and_instability Transportation_issues"/>
    <n v="1"/>
    <n v="1"/>
    <n v="0"/>
    <n v="1"/>
    <n v="0"/>
    <n v="0"/>
    <n v="1"/>
    <n v="0"/>
    <n v="0"/>
    <n v="0"/>
    <n v="0"/>
    <s v="yes"/>
    <s v="yes"/>
    <m/>
    <n v="110"/>
    <n v="110"/>
    <n v="15"/>
    <s v="Wholesaler"/>
    <n v="1"/>
    <n v="2"/>
    <n v="1.5"/>
    <s v="Price_inflation Liquidity_shortage Insecurity_and_instability Transportation_issues"/>
    <n v="1"/>
    <n v="1"/>
    <n v="0"/>
    <n v="1"/>
    <n v="0"/>
    <n v="0"/>
    <n v="1"/>
    <n v="0"/>
    <n v="0"/>
    <n v="0"/>
    <n v="0"/>
    <s v="no"/>
    <m/>
    <m/>
    <m/>
    <m/>
    <m/>
    <m/>
    <m/>
    <m/>
    <m/>
    <m/>
    <m/>
    <m/>
    <m/>
    <m/>
    <m/>
    <m/>
    <m/>
    <m/>
    <m/>
    <m/>
    <m/>
    <s v="yes"/>
    <s v="yes"/>
    <n v="100"/>
    <n v="100"/>
    <n v="100"/>
    <n v="15"/>
    <s v="Wholesaler"/>
    <n v="1"/>
    <n v="2"/>
    <n v="1.5"/>
    <s v="Price_inflation Liquidity_shortage Insecurity_and_instability Transportation_issues"/>
    <n v="1"/>
    <n v="1"/>
    <n v="0"/>
    <n v="1"/>
    <n v="0"/>
    <n v="0"/>
    <n v="1"/>
    <n v="0"/>
    <n v="0"/>
    <n v="0"/>
    <n v="0"/>
    <s v="yes"/>
    <s v="yes"/>
    <m/>
    <n v="80"/>
    <n v="80"/>
    <n v="15"/>
    <s v="Wholesaler"/>
    <n v="1"/>
    <n v="2"/>
    <n v="1.5"/>
    <s v="Price_inflation Liquidity_shortage Insecurity_and_instability Transportation_issues"/>
    <n v="1"/>
    <n v="1"/>
    <n v="0"/>
    <n v="1"/>
    <n v="0"/>
    <n v="0"/>
    <n v="1"/>
    <n v="0"/>
    <n v="0"/>
    <n v="0"/>
    <n v="0"/>
    <s v="yes"/>
    <s v="yes"/>
    <m/>
    <n v="480"/>
    <n v="480"/>
    <n v="15"/>
    <s v="Wholesaler"/>
    <n v="1"/>
    <n v="2"/>
    <n v="1.5"/>
    <s v="Price_inflation Liquidity_shortage Insecurity_and_instability Transportation_issues"/>
    <n v="1"/>
    <n v="1"/>
    <n v="0"/>
    <n v="1"/>
    <n v="0"/>
    <n v="0"/>
    <n v="1"/>
    <n v="0"/>
    <n v="0"/>
    <n v="0"/>
    <n v="0"/>
    <m/>
    <n v="21905835"/>
    <s v="1e956933-ca7b-4602-aaaf-35b8ceb64773"/>
    <s v="2018-04-29T08:17:18"/>
    <n v="205"/>
  </r>
  <r>
    <s v="YE0057"/>
    <s v="2018-04-26T16:49:47.696+03:00"/>
    <s v="2018-04-29T10:34:25.035+03:00"/>
    <s v="2018-04-26"/>
    <s v="ee.humanitarianresponse.info:gufJOWIMW33tQI2A"/>
    <s v="2018-04-25"/>
    <s v="منظمة رفع لتنمية حقوق الطفل"/>
    <s v="ROC"/>
    <x v="6"/>
    <s v="YE15"/>
    <s v="Ash Shamayatayn"/>
    <s v="YE1514"/>
    <s v="المشجب"/>
    <s v="Al Talh"/>
    <s v="Other"/>
    <s v="Rural"/>
    <s v="yes"/>
    <s v="yes"/>
    <m/>
    <n v="390"/>
    <n v="390"/>
    <n v="15"/>
    <s v="Wholesaler"/>
    <n v="3"/>
    <n v="7"/>
    <n v="5"/>
    <s v="Price_inflation Supply_shortage Transportation_issues"/>
    <n v="1"/>
    <n v="0"/>
    <n v="0"/>
    <n v="0"/>
    <n v="1"/>
    <n v="0"/>
    <n v="1"/>
    <n v="0"/>
    <n v="0"/>
    <n v="0"/>
    <n v="0"/>
    <s v="yes"/>
    <s v="yes"/>
    <m/>
    <n v="390"/>
    <n v="390"/>
    <n v="15"/>
    <s v="Wholesaler"/>
    <n v="2"/>
    <n v="7"/>
    <n v="4.5"/>
    <s v="Price_inflation Transportation_issues"/>
    <n v="1"/>
    <n v="0"/>
    <n v="0"/>
    <n v="0"/>
    <n v="0"/>
    <n v="0"/>
    <n v="1"/>
    <n v="0"/>
    <n v="0"/>
    <n v="0"/>
    <n v="0"/>
    <s v="yes"/>
    <s v="yes"/>
    <m/>
    <n v="150"/>
    <n v="150"/>
    <n v="15"/>
    <s v="Wholesaler"/>
    <n v="1"/>
    <n v="3"/>
    <n v="2"/>
    <s v="Price_inflation Transportation_issues"/>
    <n v="1"/>
    <n v="0"/>
    <n v="0"/>
    <n v="0"/>
    <n v="0"/>
    <n v="0"/>
    <n v="1"/>
    <n v="0"/>
    <n v="0"/>
    <n v="0"/>
    <n v="0"/>
    <s v="yes"/>
    <s v="yes"/>
    <m/>
    <n v="300"/>
    <n v="300"/>
    <n v="15"/>
    <s v="Wholesaler"/>
    <n v="1"/>
    <n v="1"/>
    <n v="1"/>
    <s v="Price_inflation Shortage_of_demand Supply_shortage"/>
    <n v="1"/>
    <n v="0"/>
    <n v="1"/>
    <n v="0"/>
    <n v="1"/>
    <n v="0"/>
    <n v="0"/>
    <n v="0"/>
    <n v="0"/>
    <n v="0"/>
    <n v="0"/>
    <s v="yes"/>
    <s v="yes"/>
    <n v="1"/>
    <n v="100"/>
    <n v="100"/>
    <n v="15"/>
    <s v="Wholesaler"/>
    <n v="1"/>
    <n v="2"/>
    <n v="1.5"/>
    <s v="Price_inflation Shortage_of_demand Transportation_issues"/>
    <n v="1"/>
    <n v="0"/>
    <n v="1"/>
    <n v="0"/>
    <n v="0"/>
    <n v="0"/>
    <n v="1"/>
    <n v="0"/>
    <n v="0"/>
    <n v="0"/>
    <n v="0"/>
    <s v="yes"/>
    <s v="yes"/>
    <m/>
    <n v="80"/>
    <n v="80"/>
    <n v="15"/>
    <s v="Wholesaler"/>
    <n v="1"/>
    <n v="2"/>
    <n v="1.5"/>
    <s v="Price_inflation Shortage_of_demand Transportation_issues"/>
    <n v="1"/>
    <n v="0"/>
    <n v="1"/>
    <n v="0"/>
    <n v="0"/>
    <n v="0"/>
    <n v="1"/>
    <n v="0"/>
    <n v="0"/>
    <n v="0"/>
    <n v="0"/>
    <s v="yes"/>
    <s v="yes"/>
    <m/>
    <n v="80"/>
    <n v="80"/>
    <n v="15"/>
    <s v="Wholesaler"/>
    <n v="1"/>
    <n v="2"/>
    <n v="1.5"/>
    <s v="Price_inflation Shortage_of_demand Insecurity_and_instability Transportation_issues"/>
    <n v="1"/>
    <n v="0"/>
    <n v="1"/>
    <n v="1"/>
    <n v="0"/>
    <n v="0"/>
    <n v="1"/>
    <n v="0"/>
    <n v="0"/>
    <n v="0"/>
    <n v="0"/>
    <m/>
    <n v="21904289"/>
    <s v="0447ecbb-c0e0-4798-aeb1-84dd994c203d"/>
    <s v="2018-04-29T07:34:36"/>
    <n v="197"/>
  </r>
  <r>
    <s v="YE0058"/>
    <s v="2018-04-29T11:02:31.787+03:00"/>
    <s v="2018-04-29T11:09:31.596+03:00"/>
    <s v="2018-04-29"/>
    <s v="ee.humanitarianresponse.info:gufJOWIMW33tQI2A"/>
    <s v="2018-04-23"/>
    <s v="منظمز رفع لتنمية حقوق الطفل"/>
    <s v="ROC"/>
    <x v="6"/>
    <s v="YE15"/>
    <s v="Ash Shamayatayn"/>
    <s v="YE1514"/>
    <s v="مزابر"/>
    <s v="Al Talh"/>
    <s v="Other"/>
    <s v="Rural"/>
    <s v="yes"/>
    <s v="yes"/>
    <m/>
    <n v="390"/>
    <n v="390"/>
    <n v="24"/>
    <s v="Wholesaler"/>
    <n v="2"/>
    <n v="6"/>
    <n v="4"/>
    <s v="Price_inflation Insecurity_and_instability Transportation_issues"/>
    <n v="1"/>
    <n v="0"/>
    <n v="0"/>
    <n v="1"/>
    <n v="0"/>
    <n v="0"/>
    <n v="1"/>
    <n v="0"/>
    <n v="0"/>
    <n v="0"/>
    <n v="0"/>
    <s v="yes"/>
    <s v="yes"/>
    <m/>
    <n v="390"/>
    <n v="390"/>
    <n v="24"/>
    <s v="Wholesaler"/>
    <n v="2"/>
    <n v="7"/>
    <n v="4.5"/>
    <s v="Price_inflation Insecurity_and_instability Transportation_issues"/>
    <n v="1"/>
    <n v="0"/>
    <n v="0"/>
    <n v="1"/>
    <n v="0"/>
    <n v="0"/>
    <n v="1"/>
    <n v="0"/>
    <n v="0"/>
    <n v="0"/>
    <n v="0"/>
    <s v="yes"/>
    <s v="yes"/>
    <m/>
    <n v="100"/>
    <n v="100"/>
    <n v="15"/>
    <s v="Wholesaler"/>
    <n v="1"/>
    <n v="2"/>
    <n v="1.5"/>
    <s v="Price_inflation Insecurity_and_instability Transportation_issues"/>
    <n v="1"/>
    <n v="0"/>
    <n v="0"/>
    <n v="1"/>
    <n v="0"/>
    <n v="0"/>
    <n v="1"/>
    <n v="0"/>
    <n v="0"/>
    <n v="0"/>
    <n v="0"/>
    <s v="no"/>
    <m/>
    <m/>
    <m/>
    <m/>
    <m/>
    <m/>
    <m/>
    <m/>
    <m/>
    <m/>
    <m/>
    <m/>
    <m/>
    <m/>
    <m/>
    <m/>
    <m/>
    <m/>
    <m/>
    <m/>
    <m/>
    <s v="yes"/>
    <s v="yes"/>
    <n v="100"/>
    <n v="100"/>
    <n v="100"/>
    <n v="15"/>
    <s v="Wholesaler"/>
    <n v="1"/>
    <n v="2"/>
    <n v="1.5"/>
    <s v="Price_inflation Insecurity_and_instability Transportation_issues"/>
    <n v="1"/>
    <n v="0"/>
    <n v="0"/>
    <n v="1"/>
    <n v="0"/>
    <n v="0"/>
    <n v="1"/>
    <n v="0"/>
    <n v="0"/>
    <n v="0"/>
    <n v="0"/>
    <s v="yes"/>
    <s v="yes"/>
    <m/>
    <n v="70"/>
    <n v="70"/>
    <n v="15"/>
    <s v="Wholesaler"/>
    <n v="1"/>
    <n v="2"/>
    <n v="1.5"/>
    <s v="Price_inflation Insecurity_and_instability Transportation_issues"/>
    <n v="1"/>
    <n v="0"/>
    <n v="0"/>
    <n v="1"/>
    <n v="0"/>
    <n v="0"/>
    <n v="1"/>
    <n v="0"/>
    <n v="0"/>
    <n v="0"/>
    <n v="0"/>
    <s v="yes"/>
    <s v="yes"/>
    <m/>
    <n v="480"/>
    <n v="480"/>
    <n v="15"/>
    <s v="Wholesaler"/>
    <n v="1"/>
    <n v="2"/>
    <n v="1.5"/>
    <s v="Price_inflation Insecurity_and_instability Transportation_issues"/>
    <n v="1"/>
    <n v="0"/>
    <n v="0"/>
    <n v="1"/>
    <n v="0"/>
    <n v="0"/>
    <n v="1"/>
    <n v="0"/>
    <n v="0"/>
    <n v="0"/>
    <n v="0"/>
    <m/>
    <n v="21905834"/>
    <s v="0cddae9a-6869-41c9-b780-43dbab4410db"/>
    <s v="2018-04-29T08:17:17"/>
    <n v="204"/>
  </r>
  <r>
    <s v="YE0135"/>
    <s v="2018-04-27T12:03:39.106+03:00"/>
    <s v="2018-04-27T12:08:09.149+03:00"/>
    <s v="2018-04-27"/>
    <s v="ee.humanitarianresponse.info:HgjRJik8bhhBqH7r"/>
    <s v="2018-04-25"/>
    <s v="مؤسسة التنمية المستدامة"/>
    <s v="SDF"/>
    <x v="0"/>
    <s v="YE17"/>
    <s v="Aslem"/>
    <s v="YE1712"/>
    <s v="محطة منصور على الغيلي"/>
    <s v="Zaid Foodstuff Store"/>
    <s v="Other"/>
    <s v="Rural"/>
    <s v="yes"/>
    <s v="yes"/>
    <n v="20"/>
    <n v="7300"/>
    <n v="365"/>
    <n v="17"/>
    <s v="Wholesaler"/>
    <n v="1"/>
    <n v="7"/>
    <n v="4"/>
    <s v="Price_inflation Liquidity_shortage Insecurity_and_instability"/>
    <n v="1"/>
    <n v="1"/>
    <n v="0"/>
    <n v="1"/>
    <n v="0"/>
    <n v="0"/>
    <n v="0"/>
    <n v="0"/>
    <n v="0"/>
    <n v="0"/>
    <n v="0"/>
    <s v="yes"/>
    <s v="yes"/>
    <n v="20"/>
    <n v="7300"/>
    <n v="365"/>
    <n v="17"/>
    <s v="Wholesaler"/>
    <n v="1"/>
    <n v="7"/>
    <n v="4"/>
    <s v="Price_inflation Liquidity_shortage Insecurity_and_instability"/>
    <n v="1"/>
    <n v="1"/>
    <n v="0"/>
    <n v="1"/>
    <n v="0"/>
    <n v="0"/>
    <n v="0"/>
    <n v="0"/>
    <n v="0"/>
    <n v="0"/>
    <n v="0"/>
    <s v="No"/>
    <m/>
    <m/>
    <m/>
    <m/>
    <m/>
    <m/>
    <m/>
    <m/>
    <m/>
    <m/>
    <m/>
    <m/>
    <m/>
    <m/>
    <m/>
    <m/>
    <m/>
    <m/>
    <m/>
    <m/>
    <m/>
    <s v="no"/>
    <m/>
    <m/>
    <m/>
    <m/>
    <m/>
    <m/>
    <m/>
    <m/>
    <m/>
    <m/>
    <m/>
    <m/>
    <m/>
    <m/>
    <m/>
    <m/>
    <m/>
    <m/>
    <m/>
    <m/>
    <m/>
    <s v="no"/>
    <m/>
    <m/>
    <m/>
    <m/>
    <m/>
    <m/>
    <m/>
    <m/>
    <m/>
    <m/>
    <m/>
    <m/>
    <m/>
    <m/>
    <m/>
    <m/>
    <m/>
    <m/>
    <m/>
    <m/>
    <m/>
    <s v="no"/>
    <m/>
    <m/>
    <m/>
    <m/>
    <m/>
    <m/>
    <m/>
    <m/>
    <m/>
    <m/>
    <m/>
    <m/>
    <m/>
    <m/>
    <m/>
    <m/>
    <m/>
    <m/>
    <m/>
    <m/>
    <m/>
    <s v="no"/>
    <m/>
    <m/>
    <m/>
    <m/>
    <m/>
    <m/>
    <m/>
    <m/>
    <m/>
    <m/>
    <m/>
    <m/>
    <m/>
    <m/>
    <m/>
    <m/>
    <m/>
    <m/>
    <m/>
    <m/>
    <m/>
    <m/>
    <n v="21836826"/>
    <s v="5a3fb0dc-655c-48e4-99cf-bf92bd36b101"/>
    <s v="2018-04-27T09:08:14"/>
    <n v="124"/>
  </r>
  <r>
    <s v="YE0136"/>
    <s v="2018-04-27T12:08:09.635+03:00"/>
    <s v="2018-04-27T12:12:29.392+03:00"/>
    <s v="2018-04-27"/>
    <s v="ee.humanitarianresponse.info:HgjRJik8bhhBqH7r"/>
    <s v="2018-04-24"/>
    <s v="مؤسسة التنمية المستدامة"/>
    <s v="SDF"/>
    <x v="0"/>
    <s v="YE17"/>
    <s v="Aslem"/>
    <s v="YE1712"/>
    <s v="لا يوجد"/>
    <s v="mohammed super market"/>
    <s v="Other"/>
    <s v="Rural"/>
    <s v="no"/>
    <m/>
    <m/>
    <m/>
    <m/>
    <m/>
    <m/>
    <m/>
    <m/>
    <m/>
    <m/>
    <m/>
    <m/>
    <m/>
    <m/>
    <m/>
    <m/>
    <m/>
    <m/>
    <m/>
    <m/>
    <m/>
    <s v="no"/>
    <m/>
    <m/>
    <m/>
    <m/>
    <m/>
    <m/>
    <m/>
    <m/>
    <m/>
    <m/>
    <m/>
    <m/>
    <m/>
    <m/>
    <m/>
    <m/>
    <m/>
    <m/>
    <m/>
    <m/>
    <m/>
    <s v="yes"/>
    <s v="yes"/>
    <m/>
    <n v="100"/>
    <n v="100"/>
    <n v="17"/>
    <s v="Vendor"/>
    <n v="1"/>
    <n v="3"/>
    <n v="2"/>
    <s v="Price_inflation Shortage_of_demand Insecurity_and_instability"/>
    <n v="1"/>
    <n v="0"/>
    <n v="1"/>
    <n v="1"/>
    <n v="0"/>
    <n v="0"/>
    <n v="0"/>
    <n v="0"/>
    <n v="0"/>
    <n v="0"/>
    <n v="0"/>
    <s v="no"/>
    <m/>
    <m/>
    <m/>
    <m/>
    <m/>
    <m/>
    <m/>
    <m/>
    <m/>
    <m/>
    <m/>
    <m/>
    <m/>
    <m/>
    <m/>
    <m/>
    <m/>
    <m/>
    <m/>
    <m/>
    <m/>
    <s v="yes"/>
    <s v="yes"/>
    <n v="125"/>
    <n v="100"/>
    <n v="80"/>
    <n v="17"/>
    <s v="Vendor"/>
    <n v="1"/>
    <n v="3"/>
    <n v="2"/>
    <s v="Price_inflation Shortage_of_demand Insecurity_and_instability"/>
    <n v="1"/>
    <n v="0"/>
    <n v="1"/>
    <n v="1"/>
    <n v="0"/>
    <n v="0"/>
    <n v="0"/>
    <n v="0"/>
    <n v="0"/>
    <n v="0"/>
    <n v="0"/>
    <s v="yes"/>
    <s v="yes"/>
    <m/>
    <n v="100"/>
    <n v="100"/>
    <n v="17"/>
    <s v="Vendor"/>
    <n v="1"/>
    <n v="4"/>
    <n v="2.5"/>
    <s v="Price_inflation Shortage_of_demand Insecurity_and_instability"/>
    <n v="1"/>
    <n v="0"/>
    <n v="1"/>
    <n v="1"/>
    <n v="0"/>
    <n v="0"/>
    <n v="0"/>
    <n v="0"/>
    <n v="0"/>
    <n v="0"/>
    <n v="0"/>
    <s v="yes"/>
    <s v="yes"/>
    <m/>
    <n v="400"/>
    <n v="400"/>
    <n v="17"/>
    <s v="Vendor"/>
    <n v="1"/>
    <n v="4"/>
    <n v="2.5"/>
    <s v="Price_inflation Shortage_of_demand Insecurity_and_instability"/>
    <n v="1"/>
    <n v="0"/>
    <n v="1"/>
    <n v="1"/>
    <n v="0"/>
    <n v="0"/>
    <n v="0"/>
    <n v="0"/>
    <n v="0"/>
    <n v="0"/>
    <n v="0"/>
    <m/>
    <n v="21837082"/>
    <s v="5a007216-6c69-48ba-9157-236d5aa08114"/>
    <s v="2018-04-27T09:12:34"/>
    <n v="125"/>
  </r>
  <r>
    <s v="YE0155"/>
    <s v="2018-04-27T12:14:39.183+03:00"/>
    <s v="2018-04-27T12:18:45.635+03:00"/>
    <s v="2018-04-27"/>
    <s v="ee.humanitarianresponse.info:HgjRJik8bhhBqH7r"/>
    <s v="2018-04-24"/>
    <s v="مؤسسة التنمية المستدامه"/>
    <s v="SDF"/>
    <x v="0"/>
    <s v="YE17"/>
    <s v="Aslem"/>
    <s v="YE1712"/>
    <s v="محلات سعيد عبدالله"/>
    <s v="Al Raboui Stores"/>
    <s v="Other"/>
    <s v="Rural"/>
    <s v="no"/>
    <m/>
    <m/>
    <m/>
    <m/>
    <m/>
    <m/>
    <m/>
    <m/>
    <m/>
    <m/>
    <m/>
    <m/>
    <m/>
    <m/>
    <m/>
    <m/>
    <m/>
    <m/>
    <m/>
    <m/>
    <m/>
    <s v="no"/>
    <m/>
    <m/>
    <m/>
    <m/>
    <m/>
    <m/>
    <m/>
    <m/>
    <m/>
    <m/>
    <m/>
    <m/>
    <m/>
    <m/>
    <m/>
    <m/>
    <m/>
    <m/>
    <m/>
    <m/>
    <m/>
    <s v="yes"/>
    <s v="yes"/>
    <m/>
    <n v="70"/>
    <n v="70"/>
    <n v="17"/>
    <s v="Wholesaler"/>
    <n v="1"/>
    <n v="5"/>
    <n v="3"/>
    <s v="Price_inflation Liquidity_shortage Insecurity_and_instability"/>
    <n v="1"/>
    <n v="1"/>
    <n v="0"/>
    <n v="1"/>
    <n v="0"/>
    <n v="0"/>
    <n v="0"/>
    <n v="0"/>
    <n v="0"/>
    <n v="0"/>
    <n v="0"/>
    <s v="no"/>
    <m/>
    <m/>
    <m/>
    <m/>
    <m/>
    <m/>
    <m/>
    <m/>
    <m/>
    <m/>
    <m/>
    <m/>
    <m/>
    <m/>
    <m/>
    <m/>
    <m/>
    <m/>
    <m/>
    <m/>
    <m/>
    <s v="yes"/>
    <s v="yes"/>
    <n v="125"/>
    <n v="100"/>
    <n v="80"/>
    <n v="17"/>
    <s v="Wholesaler"/>
    <n v="1"/>
    <n v="2"/>
    <n v="1.5"/>
    <s v="Price_inflation Shortage_of_demand Insecurity_and_instability"/>
    <n v="1"/>
    <n v="0"/>
    <n v="1"/>
    <n v="1"/>
    <n v="0"/>
    <n v="0"/>
    <n v="0"/>
    <n v="0"/>
    <n v="0"/>
    <n v="0"/>
    <n v="0"/>
    <s v="yes"/>
    <s v="yes"/>
    <m/>
    <n v="80"/>
    <n v="80"/>
    <n v="17"/>
    <s v="Wholesaler"/>
    <n v="1"/>
    <n v="2"/>
    <n v="1.5"/>
    <s v="Price_inflation Shortage_of_demand Insecurity_and_instability"/>
    <n v="1"/>
    <n v="0"/>
    <n v="1"/>
    <n v="1"/>
    <n v="0"/>
    <n v="0"/>
    <n v="0"/>
    <n v="0"/>
    <n v="0"/>
    <n v="0"/>
    <n v="0"/>
    <s v="yes"/>
    <s v="yes"/>
    <m/>
    <n v="350"/>
    <n v="350"/>
    <n v="17"/>
    <s v="Wholesaler"/>
    <n v="1"/>
    <n v="5"/>
    <n v="3"/>
    <s v="Price_inflation Shortage_of_demand Insecurity_and_instability"/>
    <n v="1"/>
    <n v="0"/>
    <n v="1"/>
    <n v="1"/>
    <n v="0"/>
    <n v="0"/>
    <n v="0"/>
    <n v="0"/>
    <n v="0"/>
    <n v="0"/>
    <n v="0"/>
    <m/>
    <n v="21837284"/>
    <s v="c97955df-1f5a-495f-9223-b67c883e0dd8"/>
    <s v="2018-04-27T09:18:50"/>
    <n v="127"/>
  </r>
  <r>
    <s v="YE0162"/>
    <s v="2018-04-27T12:12:29.763+03:00"/>
    <s v="2018-04-27T12:14:38.670+03:00"/>
    <s v="2018-04-27"/>
    <s v="ee.humanitarianresponse.info:HgjRJik8bhhBqH7r"/>
    <s v="2018-04-24"/>
    <s v="مؤسسه التنمية المستدامه"/>
    <s v="SDF"/>
    <x v="0"/>
    <s v="YE17"/>
    <s v="Aslem"/>
    <s v="YE1712"/>
    <s v="لا يوجد"/>
    <s v="Qataba city"/>
    <s v="Other"/>
    <s v="Rural"/>
    <s v="no"/>
    <m/>
    <m/>
    <m/>
    <m/>
    <m/>
    <m/>
    <m/>
    <m/>
    <m/>
    <m/>
    <m/>
    <m/>
    <m/>
    <m/>
    <m/>
    <m/>
    <m/>
    <m/>
    <m/>
    <m/>
    <m/>
    <s v="no"/>
    <m/>
    <m/>
    <m/>
    <m/>
    <m/>
    <m/>
    <m/>
    <m/>
    <m/>
    <m/>
    <m/>
    <m/>
    <m/>
    <m/>
    <m/>
    <m/>
    <m/>
    <m/>
    <m/>
    <m/>
    <m/>
    <s v="No"/>
    <m/>
    <m/>
    <m/>
    <m/>
    <m/>
    <m/>
    <m/>
    <m/>
    <m/>
    <m/>
    <m/>
    <m/>
    <m/>
    <m/>
    <m/>
    <m/>
    <m/>
    <m/>
    <m/>
    <m/>
    <m/>
    <s v="yes"/>
    <s v="yes"/>
    <m/>
    <n v="200"/>
    <n v="200"/>
    <n v="17"/>
    <s v="Wholesaler"/>
    <n v="1"/>
    <n v="4"/>
    <n v="2.5"/>
    <s v="Price_inflation Shortage_of_demand Insecurity_and_instability"/>
    <n v="1"/>
    <n v="0"/>
    <n v="1"/>
    <n v="1"/>
    <n v="0"/>
    <n v="0"/>
    <n v="0"/>
    <n v="0"/>
    <n v="0"/>
    <n v="0"/>
    <n v="0"/>
    <s v="no"/>
    <m/>
    <m/>
    <m/>
    <m/>
    <m/>
    <m/>
    <m/>
    <m/>
    <m/>
    <m/>
    <m/>
    <m/>
    <m/>
    <m/>
    <m/>
    <m/>
    <m/>
    <m/>
    <m/>
    <m/>
    <m/>
    <s v="no"/>
    <m/>
    <m/>
    <m/>
    <m/>
    <m/>
    <m/>
    <m/>
    <m/>
    <m/>
    <m/>
    <m/>
    <m/>
    <m/>
    <m/>
    <m/>
    <m/>
    <m/>
    <m/>
    <m/>
    <m/>
    <m/>
    <s v="no"/>
    <m/>
    <m/>
    <m/>
    <m/>
    <m/>
    <m/>
    <m/>
    <m/>
    <m/>
    <m/>
    <m/>
    <m/>
    <m/>
    <m/>
    <m/>
    <m/>
    <m/>
    <m/>
    <m/>
    <m/>
    <m/>
    <m/>
    <n v="21837139"/>
    <s v="6c3c1f4d-79a2-484a-af5d-19d683d4022c"/>
    <s v="2018-04-27T09:14:42"/>
    <n v="126"/>
  </r>
  <r>
    <s v="YE0059"/>
    <s v="2018-04-26T10:04:17.771+03:00"/>
    <s v="2018-04-26T10:07:43.940+03:00"/>
    <s v="2018-04-26"/>
    <s v="ee.humanitarianresponse.info:HgjRJik8bhhBqH7r"/>
    <s v="2018-04-23"/>
    <s v="مؤسسة التتنمية المستدامة"/>
    <s v="SDF"/>
    <x v="7"/>
    <s v="YE13"/>
    <s v="Assafiyah"/>
    <s v="YE1304"/>
    <s v="محطة الوتن"/>
    <s v="Al Matry For Wholesale"/>
    <s v="Other"/>
    <s v="Urban"/>
    <s v="yes"/>
    <s v="yes"/>
    <m/>
    <n v="360"/>
    <n v="360"/>
    <n v="18"/>
    <s v="Wholesaler"/>
    <n v="1"/>
    <n v="4"/>
    <n v="2.5"/>
    <s v="Price_inflation"/>
    <n v="1"/>
    <n v="0"/>
    <n v="0"/>
    <n v="0"/>
    <n v="0"/>
    <n v="0"/>
    <n v="0"/>
    <n v="0"/>
    <n v="0"/>
    <n v="0"/>
    <n v="0"/>
    <s v="yes"/>
    <s v="yes"/>
    <m/>
    <n v="360"/>
    <n v="360"/>
    <n v="18"/>
    <s v="Wholesaler"/>
    <n v="1"/>
    <n v="4"/>
    <n v="2.5"/>
    <s v="Price_inflation"/>
    <n v="1"/>
    <n v="0"/>
    <n v="0"/>
    <n v="0"/>
    <n v="0"/>
    <n v="0"/>
    <n v="0"/>
    <n v="0"/>
    <n v="0"/>
    <n v="0"/>
    <n v="0"/>
    <s v="No"/>
    <m/>
    <m/>
    <m/>
    <m/>
    <m/>
    <m/>
    <m/>
    <m/>
    <m/>
    <m/>
    <m/>
    <m/>
    <m/>
    <m/>
    <m/>
    <m/>
    <m/>
    <m/>
    <m/>
    <m/>
    <m/>
    <s v="no"/>
    <m/>
    <m/>
    <m/>
    <m/>
    <m/>
    <m/>
    <m/>
    <m/>
    <m/>
    <m/>
    <m/>
    <m/>
    <m/>
    <m/>
    <m/>
    <m/>
    <m/>
    <m/>
    <m/>
    <m/>
    <m/>
    <s v="no"/>
    <m/>
    <m/>
    <m/>
    <m/>
    <m/>
    <m/>
    <m/>
    <m/>
    <m/>
    <m/>
    <m/>
    <m/>
    <m/>
    <m/>
    <m/>
    <m/>
    <m/>
    <m/>
    <m/>
    <m/>
    <m/>
    <s v="no"/>
    <m/>
    <m/>
    <m/>
    <m/>
    <m/>
    <m/>
    <m/>
    <m/>
    <m/>
    <m/>
    <m/>
    <m/>
    <m/>
    <m/>
    <m/>
    <m/>
    <m/>
    <m/>
    <m/>
    <m/>
    <m/>
    <s v="no"/>
    <m/>
    <m/>
    <m/>
    <m/>
    <m/>
    <m/>
    <m/>
    <m/>
    <m/>
    <m/>
    <m/>
    <m/>
    <m/>
    <m/>
    <m/>
    <m/>
    <m/>
    <m/>
    <m/>
    <m/>
    <m/>
    <m/>
    <n v="21776927"/>
    <s v="b6124818-1a9a-4797-9698-0fe2c8f7216a"/>
    <s v="2018-04-26T07:07:50"/>
    <n v="76"/>
  </r>
  <r>
    <s v="YE0070"/>
    <s v="2018-04-26T09:35:56.649+03:00"/>
    <s v="2018-04-26T10:04:17.263+03:00"/>
    <s v="2018-04-26"/>
    <s v="ee.humanitarianresponse.info:HgjRJik8bhhBqH7r"/>
    <s v="2018-04-23"/>
    <s v="مؤسسة التنمية المستدامة"/>
    <s v="SDF"/>
    <x v="7"/>
    <s v="YE13"/>
    <s v="Assafiyah"/>
    <s v="YE1304"/>
    <s v="محطة ابو ظبي"/>
    <s v="Al Mansoura"/>
    <s v="Other"/>
    <s v="Urban"/>
    <s v="yes"/>
    <s v="yes"/>
    <m/>
    <n v="360"/>
    <n v="360"/>
    <n v="18"/>
    <s v="Wholesaler"/>
    <n v="1"/>
    <n v="7"/>
    <n v="4"/>
    <s v="Price_inflation"/>
    <n v="1"/>
    <n v="0"/>
    <n v="0"/>
    <n v="0"/>
    <n v="0"/>
    <n v="0"/>
    <n v="0"/>
    <n v="0"/>
    <n v="0"/>
    <n v="0"/>
    <n v="0"/>
    <s v="yes"/>
    <s v="yes"/>
    <m/>
    <n v="350"/>
    <n v="350"/>
    <n v="18"/>
    <s v="Wholesaler"/>
    <n v="1"/>
    <n v="7"/>
    <n v="4"/>
    <s v="Price_inflation"/>
    <n v="1"/>
    <n v="0"/>
    <n v="0"/>
    <n v="0"/>
    <n v="0"/>
    <n v="0"/>
    <n v="0"/>
    <n v="0"/>
    <n v="0"/>
    <n v="0"/>
    <n v="0"/>
    <s v="No"/>
    <m/>
    <m/>
    <m/>
    <m/>
    <m/>
    <m/>
    <m/>
    <m/>
    <m/>
    <m/>
    <m/>
    <m/>
    <m/>
    <m/>
    <m/>
    <m/>
    <m/>
    <m/>
    <m/>
    <m/>
    <m/>
    <s v="no"/>
    <m/>
    <m/>
    <m/>
    <m/>
    <m/>
    <m/>
    <m/>
    <m/>
    <m/>
    <m/>
    <m/>
    <m/>
    <m/>
    <m/>
    <m/>
    <m/>
    <m/>
    <m/>
    <m/>
    <m/>
    <m/>
    <s v="no"/>
    <m/>
    <m/>
    <m/>
    <m/>
    <m/>
    <m/>
    <m/>
    <m/>
    <m/>
    <m/>
    <m/>
    <m/>
    <m/>
    <m/>
    <m/>
    <m/>
    <m/>
    <m/>
    <m/>
    <m/>
    <m/>
    <s v="no"/>
    <m/>
    <m/>
    <m/>
    <m/>
    <m/>
    <m/>
    <m/>
    <m/>
    <m/>
    <m/>
    <m/>
    <m/>
    <m/>
    <m/>
    <m/>
    <m/>
    <m/>
    <m/>
    <m/>
    <m/>
    <m/>
    <s v="no"/>
    <m/>
    <m/>
    <m/>
    <m/>
    <m/>
    <m/>
    <m/>
    <m/>
    <m/>
    <m/>
    <m/>
    <m/>
    <m/>
    <m/>
    <m/>
    <m/>
    <m/>
    <m/>
    <m/>
    <m/>
    <m/>
    <m/>
    <n v="21776772"/>
    <s v="460f87e4-0ede-444a-9af1-9eadbf4a79e8"/>
    <s v="2018-04-26T07:04:22"/>
    <n v="75"/>
  </r>
  <r>
    <s v="YE0071"/>
    <s v="2018-04-26T10:07:44.504+03:00"/>
    <s v="2018-04-26T10:11:43.423+03:00"/>
    <s v="2018-04-26"/>
    <s v="ee.humanitarianresponse.info:HgjRJik8bhhBqH7r"/>
    <s v="2018-04-23"/>
    <s v="مؤسسة التنمية المستدامة"/>
    <s v="SDF"/>
    <x v="7"/>
    <s v="YE13"/>
    <s v="Assafiyah"/>
    <s v="YE1304"/>
    <s v="المحطة النموذجية للمياة المعالجة"/>
    <s v="Al Moshkie"/>
    <s v="Other"/>
    <s v="Urban"/>
    <s v="no"/>
    <m/>
    <m/>
    <m/>
    <m/>
    <m/>
    <m/>
    <m/>
    <m/>
    <m/>
    <m/>
    <m/>
    <m/>
    <m/>
    <m/>
    <m/>
    <m/>
    <m/>
    <m/>
    <m/>
    <m/>
    <m/>
    <s v="no"/>
    <m/>
    <m/>
    <m/>
    <m/>
    <m/>
    <m/>
    <m/>
    <m/>
    <m/>
    <m/>
    <m/>
    <m/>
    <m/>
    <m/>
    <m/>
    <m/>
    <m/>
    <m/>
    <m/>
    <m/>
    <m/>
    <s v="No"/>
    <m/>
    <m/>
    <m/>
    <m/>
    <m/>
    <m/>
    <m/>
    <m/>
    <m/>
    <m/>
    <m/>
    <m/>
    <m/>
    <m/>
    <m/>
    <m/>
    <m/>
    <m/>
    <m/>
    <m/>
    <m/>
    <s v="yes"/>
    <s v="yes"/>
    <m/>
    <n v="100"/>
    <n v="100"/>
    <n v="13"/>
    <s v="Wholesaler"/>
    <n v="1"/>
    <n v="1"/>
    <n v="1"/>
    <s v="No_constraints"/>
    <n v="0"/>
    <n v="0"/>
    <n v="0"/>
    <n v="0"/>
    <n v="0"/>
    <n v="0"/>
    <n v="0"/>
    <n v="0"/>
    <n v="0"/>
    <n v="1"/>
    <n v="0"/>
    <s v="no"/>
    <m/>
    <m/>
    <m/>
    <m/>
    <m/>
    <m/>
    <m/>
    <m/>
    <m/>
    <m/>
    <m/>
    <m/>
    <m/>
    <m/>
    <m/>
    <m/>
    <m/>
    <m/>
    <m/>
    <m/>
    <m/>
    <s v="no"/>
    <m/>
    <m/>
    <m/>
    <m/>
    <m/>
    <m/>
    <m/>
    <m/>
    <m/>
    <m/>
    <m/>
    <m/>
    <m/>
    <m/>
    <m/>
    <m/>
    <m/>
    <m/>
    <m/>
    <m/>
    <m/>
    <s v="no"/>
    <m/>
    <m/>
    <m/>
    <m/>
    <m/>
    <m/>
    <m/>
    <m/>
    <m/>
    <m/>
    <m/>
    <m/>
    <m/>
    <m/>
    <m/>
    <m/>
    <m/>
    <m/>
    <m/>
    <m/>
    <m/>
    <m/>
    <n v="21777152"/>
    <s v="ee8d2694-607d-434e-9440-d359c7da7e63"/>
    <s v="2018-04-26T07:11:49"/>
    <n v="77"/>
  </r>
  <r>
    <s v="YE0072"/>
    <s v="2018-04-26T10:11:43.869+03:00"/>
    <s v="2018-04-26T10:15:16.861+03:00"/>
    <s v="2018-04-26"/>
    <s v="ee.humanitarianresponse.info:HgjRJik8bhhBqH7r"/>
    <s v="2018-04-23"/>
    <s v="مؤسسة التنمية المستدامة"/>
    <s v="SDF"/>
    <x v="7"/>
    <s v="YE13"/>
    <s v="Assafiyah"/>
    <s v="YE1304"/>
    <s v="محطة البنفسج للمياة المعالجة"/>
    <s v="Bab Al Qa'a"/>
    <s v="Other"/>
    <s v="Urban"/>
    <s v="no"/>
    <m/>
    <m/>
    <m/>
    <m/>
    <m/>
    <m/>
    <m/>
    <m/>
    <m/>
    <m/>
    <m/>
    <m/>
    <m/>
    <m/>
    <m/>
    <m/>
    <m/>
    <m/>
    <m/>
    <m/>
    <m/>
    <s v="no"/>
    <m/>
    <m/>
    <m/>
    <m/>
    <m/>
    <m/>
    <m/>
    <m/>
    <m/>
    <m/>
    <m/>
    <m/>
    <m/>
    <m/>
    <m/>
    <m/>
    <m/>
    <m/>
    <m/>
    <m/>
    <m/>
    <s v="No"/>
    <m/>
    <m/>
    <m/>
    <m/>
    <m/>
    <m/>
    <m/>
    <m/>
    <m/>
    <m/>
    <m/>
    <m/>
    <m/>
    <m/>
    <m/>
    <m/>
    <m/>
    <m/>
    <m/>
    <m/>
    <m/>
    <s v="yes"/>
    <s v="yes"/>
    <n v="5"/>
    <n v="80"/>
    <m/>
    <n v="13"/>
    <s v="Wholesaler"/>
    <n v="1"/>
    <n v="2"/>
    <n v="1.5"/>
    <s v="Do_not_know"/>
    <n v="0"/>
    <n v="0"/>
    <n v="0"/>
    <n v="0"/>
    <n v="0"/>
    <n v="0"/>
    <n v="0"/>
    <n v="0"/>
    <n v="1"/>
    <n v="0"/>
    <n v="0"/>
    <s v="no"/>
    <m/>
    <m/>
    <m/>
    <m/>
    <m/>
    <m/>
    <m/>
    <m/>
    <m/>
    <m/>
    <m/>
    <m/>
    <m/>
    <m/>
    <m/>
    <m/>
    <m/>
    <m/>
    <m/>
    <m/>
    <m/>
    <s v="no"/>
    <m/>
    <m/>
    <m/>
    <m/>
    <m/>
    <m/>
    <m/>
    <m/>
    <m/>
    <m/>
    <m/>
    <m/>
    <m/>
    <m/>
    <m/>
    <m/>
    <m/>
    <m/>
    <m/>
    <m/>
    <m/>
    <s v="no"/>
    <m/>
    <m/>
    <m/>
    <m/>
    <m/>
    <m/>
    <m/>
    <m/>
    <m/>
    <m/>
    <m/>
    <m/>
    <m/>
    <m/>
    <m/>
    <m/>
    <m/>
    <m/>
    <m/>
    <m/>
    <m/>
    <m/>
    <n v="21778034"/>
    <s v="62b75b36-e996-43c5-bb5c-e7b3fb791861"/>
    <s v="2018-04-26T07:27:24"/>
    <n v="79"/>
  </r>
  <r>
    <s v="YE0073"/>
    <s v="2018-04-26T10:26:53.887+03:00"/>
    <s v="2018-04-26T10:30:52.499+03:00"/>
    <s v="2018-04-26"/>
    <s v="ee.humanitarianresponse.info:HgjRJik8bhhBqH7r"/>
    <s v="2018-04-23"/>
    <s v="مؤسسة التنمية المستدامة"/>
    <s v="SDF"/>
    <x v="7"/>
    <s v="YE13"/>
    <s v="Assafiyah"/>
    <s v="YE1304"/>
    <s v="بقالة اولاد الجمل"/>
    <s v="Bab Al Qa'a"/>
    <s v="Other"/>
    <s v="Urban"/>
    <s v="no"/>
    <m/>
    <m/>
    <m/>
    <m/>
    <m/>
    <m/>
    <m/>
    <m/>
    <m/>
    <m/>
    <m/>
    <m/>
    <m/>
    <m/>
    <m/>
    <m/>
    <m/>
    <m/>
    <m/>
    <m/>
    <m/>
    <s v="no"/>
    <m/>
    <m/>
    <m/>
    <m/>
    <m/>
    <m/>
    <m/>
    <m/>
    <m/>
    <m/>
    <m/>
    <m/>
    <m/>
    <m/>
    <m/>
    <m/>
    <m/>
    <m/>
    <m/>
    <m/>
    <m/>
    <s v="yes"/>
    <s v="yes"/>
    <m/>
    <n v="80"/>
    <n v="80"/>
    <n v="13"/>
    <s v="Wholesaler"/>
    <n v="1"/>
    <n v="3"/>
    <n v="2"/>
    <s v="Price_inflation"/>
    <n v="1"/>
    <n v="0"/>
    <n v="0"/>
    <n v="0"/>
    <n v="0"/>
    <n v="0"/>
    <n v="0"/>
    <n v="0"/>
    <n v="0"/>
    <n v="0"/>
    <n v="0"/>
    <s v="no"/>
    <m/>
    <m/>
    <m/>
    <m/>
    <m/>
    <m/>
    <m/>
    <m/>
    <m/>
    <m/>
    <m/>
    <m/>
    <m/>
    <m/>
    <m/>
    <m/>
    <m/>
    <m/>
    <m/>
    <m/>
    <m/>
    <s v="yes"/>
    <s v="yes"/>
    <n v="125"/>
    <n v="100"/>
    <n v="80"/>
    <n v="13"/>
    <s v="Wholesaler"/>
    <n v="1"/>
    <n v="4"/>
    <n v="2.5"/>
    <s v="Price_inflation"/>
    <n v="1"/>
    <n v="0"/>
    <n v="0"/>
    <n v="0"/>
    <n v="0"/>
    <n v="0"/>
    <n v="0"/>
    <n v="0"/>
    <n v="0"/>
    <n v="0"/>
    <n v="0"/>
    <s v="yes"/>
    <s v="yes"/>
    <m/>
    <n v="60"/>
    <n v="60"/>
    <n v="13"/>
    <s v="Wholesaler"/>
    <n v="1"/>
    <n v="3"/>
    <n v="2"/>
    <s v="Price_inflation"/>
    <n v="1"/>
    <n v="0"/>
    <n v="0"/>
    <n v="0"/>
    <n v="0"/>
    <n v="0"/>
    <n v="0"/>
    <n v="0"/>
    <n v="0"/>
    <n v="0"/>
    <n v="0"/>
    <s v="yes"/>
    <s v="yes"/>
    <m/>
    <n v="360"/>
    <n v="360"/>
    <n v="13"/>
    <s v="Wholesaler"/>
    <n v="1"/>
    <n v="3"/>
    <n v="2"/>
    <s v="Price_inflation"/>
    <n v="1"/>
    <n v="0"/>
    <n v="0"/>
    <n v="0"/>
    <n v="0"/>
    <n v="0"/>
    <n v="0"/>
    <n v="0"/>
    <n v="0"/>
    <n v="0"/>
    <n v="0"/>
    <m/>
    <n v="21778155"/>
    <s v="c2fbf9fe-4618-4083-a814-1c1346f10d7b"/>
    <s v="2018-04-26T07:31:01"/>
    <n v="80"/>
  </r>
  <r>
    <s v="YE0074"/>
    <s v="2018-04-26T10:30:52.944+03:00"/>
    <s v="2018-04-26T10:39:59.529+03:00"/>
    <s v="2018-04-26"/>
    <s v="ee.humanitarianresponse.info:HgjRJik8bhhBqH7r"/>
    <s v="2018-04-23"/>
    <s v="مؤسسة التنمية المستدامة"/>
    <s v="SDF"/>
    <x v="7"/>
    <s v="YE13"/>
    <s v="Assafiyah"/>
    <s v="YE1304"/>
    <s v="محلات اولاد الحداد للجمله"/>
    <s v="Abu Mali mini Market"/>
    <s v="Other"/>
    <s v="Urban"/>
    <s v="no"/>
    <m/>
    <m/>
    <m/>
    <m/>
    <m/>
    <m/>
    <m/>
    <m/>
    <m/>
    <m/>
    <m/>
    <m/>
    <m/>
    <m/>
    <m/>
    <m/>
    <m/>
    <m/>
    <m/>
    <m/>
    <m/>
    <s v="no"/>
    <m/>
    <m/>
    <m/>
    <m/>
    <m/>
    <m/>
    <m/>
    <m/>
    <m/>
    <m/>
    <m/>
    <m/>
    <m/>
    <m/>
    <m/>
    <m/>
    <m/>
    <m/>
    <m/>
    <m/>
    <m/>
    <s v="yes"/>
    <s v="yes"/>
    <m/>
    <n v="55"/>
    <n v="55"/>
    <n v="13"/>
    <s v="Wholesaler"/>
    <n v="1"/>
    <n v="3"/>
    <n v="2"/>
    <s v="Price_inflation Government_regulations"/>
    <n v="1"/>
    <n v="0"/>
    <n v="0"/>
    <n v="0"/>
    <n v="0"/>
    <n v="1"/>
    <n v="0"/>
    <n v="0"/>
    <n v="0"/>
    <n v="0"/>
    <n v="0"/>
    <s v="no"/>
    <m/>
    <m/>
    <m/>
    <m/>
    <m/>
    <m/>
    <m/>
    <m/>
    <m/>
    <m/>
    <m/>
    <m/>
    <m/>
    <m/>
    <m/>
    <m/>
    <m/>
    <m/>
    <m/>
    <m/>
    <m/>
    <s v="yes"/>
    <s v="yes"/>
    <n v="125"/>
    <n v="98"/>
    <n v="78.400000000000006"/>
    <n v="13"/>
    <s v="Wholesaler"/>
    <n v="1"/>
    <n v="6"/>
    <n v="3.5"/>
    <s v="Price_inflation Government_regulations"/>
    <n v="1"/>
    <n v="0"/>
    <n v="0"/>
    <n v="0"/>
    <n v="0"/>
    <n v="1"/>
    <n v="0"/>
    <n v="0"/>
    <n v="0"/>
    <n v="0"/>
    <n v="0"/>
    <s v="yes"/>
    <s v="yes"/>
    <m/>
    <n v="70"/>
    <n v="70"/>
    <n v="13"/>
    <s v="Wholesaler"/>
    <n v="1"/>
    <n v="4"/>
    <n v="2.5"/>
    <s v="Price_inflation Government_regulations"/>
    <n v="1"/>
    <n v="0"/>
    <n v="0"/>
    <n v="0"/>
    <n v="0"/>
    <n v="1"/>
    <n v="0"/>
    <n v="0"/>
    <n v="0"/>
    <n v="0"/>
    <n v="0"/>
    <s v="yes"/>
    <s v="yes"/>
    <m/>
    <n v="185"/>
    <n v="185"/>
    <n v="13"/>
    <s v="Wholesaler"/>
    <n v="1"/>
    <n v="5"/>
    <n v="3"/>
    <s v="Price_inflation Government_regulations"/>
    <n v="1"/>
    <n v="0"/>
    <n v="0"/>
    <n v="0"/>
    <n v="0"/>
    <n v="1"/>
    <n v="0"/>
    <n v="0"/>
    <n v="0"/>
    <n v="0"/>
    <n v="0"/>
    <m/>
    <n v="21778662"/>
    <s v="f1120585-6015-449a-9502-ceb682276756"/>
    <s v="2018-04-26T07:40:06"/>
    <n v="81"/>
  </r>
  <r>
    <s v="YE0075"/>
    <s v="2018-04-26T10:40:00.203+03:00"/>
    <s v="2018-04-26T10:44:12.606+03:00"/>
    <s v="2018-04-26"/>
    <s v="ee.humanitarianresponse.info:HgjRJik8bhhBqH7r"/>
    <s v="2018-04-23"/>
    <s v="مؤسسة التنمية المستدامة"/>
    <s v="SDF"/>
    <x v="7"/>
    <s v="YE13"/>
    <s v="Assafiyah"/>
    <s v="YE1304"/>
    <s v="بقالة شمس"/>
    <s v="Hai Al Adl"/>
    <s v="Other"/>
    <s v="Urban"/>
    <s v="no"/>
    <m/>
    <m/>
    <m/>
    <m/>
    <m/>
    <m/>
    <m/>
    <m/>
    <m/>
    <m/>
    <m/>
    <m/>
    <m/>
    <m/>
    <m/>
    <m/>
    <m/>
    <m/>
    <m/>
    <m/>
    <m/>
    <s v="no"/>
    <m/>
    <m/>
    <m/>
    <m/>
    <m/>
    <m/>
    <m/>
    <m/>
    <m/>
    <m/>
    <m/>
    <m/>
    <m/>
    <m/>
    <m/>
    <m/>
    <m/>
    <m/>
    <m/>
    <m/>
    <m/>
    <s v="yes"/>
    <s v="yes"/>
    <m/>
    <n v="60"/>
    <n v="60"/>
    <n v="13"/>
    <s v="Wholesaler"/>
    <n v="1"/>
    <n v="2"/>
    <n v="1.5"/>
    <s v="Price_inflation"/>
    <n v="1"/>
    <n v="0"/>
    <n v="0"/>
    <n v="0"/>
    <n v="0"/>
    <n v="0"/>
    <n v="0"/>
    <n v="0"/>
    <n v="0"/>
    <n v="0"/>
    <n v="0"/>
    <s v="no"/>
    <m/>
    <m/>
    <m/>
    <m/>
    <m/>
    <m/>
    <m/>
    <m/>
    <m/>
    <m/>
    <m/>
    <m/>
    <m/>
    <m/>
    <m/>
    <m/>
    <m/>
    <m/>
    <m/>
    <m/>
    <m/>
    <s v="yes"/>
    <s v="yes"/>
    <n v="125"/>
    <n v="80"/>
    <n v="64"/>
    <n v="13"/>
    <s v="Wholesaler"/>
    <n v="1"/>
    <n v="5"/>
    <n v="3"/>
    <s v="Price_inflation"/>
    <n v="1"/>
    <n v="0"/>
    <n v="0"/>
    <n v="0"/>
    <n v="0"/>
    <n v="0"/>
    <n v="0"/>
    <n v="0"/>
    <n v="0"/>
    <n v="0"/>
    <n v="0"/>
    <s v="yes"/>
    <s v="yes"/>
    <m/>
    <n v="60"/>
    <n v="60"/>
    <n v="13"/>
    <s v="Wholesaler"/>
    <n v="1"/>
    <n v="4"/>
    <n v="2.5"/>
    <s v="Price_inflation"/>
    <n v="1"/>
    <n v="0"/>
    <n v="0"/>
    <n v="0"/>
    <n v="0"/>
    <n v="0"/>
    <n v="0"/>
    <n v="0"/>
    <n v="0"/>
    <n v="0"/>
    <n v="0"/>
    <s v="yes"/>
    <s v="yes"/>
    <m/>
    <n v="350"/>
    <n v="350"/>
    <n v="13"/>
    <s v="Wholesaler"/>
    <n v="1"/>
    <n v="5"/>
    <n v="3"/>
    <s v="Price_inflation"/>
    <n v="1"/>
    <n v="0"/>
    <n v="0"/>
    <n v="0"/>
    <n v="0"/>
    <n v="0"/>
    <n v="0"/>
    <n v="0"/>
    <n v="0"/>
    <n v="0"/>
    <n v="0"/>
    <m/>
    <n v="21778857"/>
    <s v="94399575-28ed-48e2-8106-5fade5831b55"/>
    <s v="2018-04-26T07:44:20"/>
    <n v="82"/>
  </r>
  <r>
    <s v="YE0105"/>
    <s v="2018-04-26T10:44:13.662+03:00"/>
    <s v="2018-04-26T10:49:22.331+03:00"/>
    <s v="2018-04-26"/>
    <s v="ee.humanitarianresponse.info:HgjRJik8bhhBqH7r"/>
    <s v="2018-04-23"/>
    <s v="مؤسسة التنمية المستدامة"/>
    <s v="SDF"/>
    <x v="7"/>
    <s v="YE13"/>
    <s v="Assafiyah"/>
    <s v="YE1304"/>
    <s v="محلات ظافر للتجارة الجملة"/>
    <s v="Alqaeda"/>
    <s v="Other"/>
    <s v="Urban"/>
    <s v="no"/>
    <m/>
    <m/>
    <m/>
    <m/>
    <m/>
    <m/>
    <m/>
    <m/>
    <m/>
    <m/>
    <m/>
    <m/>
    <m/>
    <m/>
    <m/>
    <m/>
    <m/>
    <m/>
    <m/>
    <m/>
    <m/>
    <s v="no"/>
    <m/>
    <m/>
    <m/>
    <m/>
    <m/>
    <m/>
    <m/>
    <m/>
    <m/>
    <m/>
    <m/>
    <m/>
    <m/>
    <m/>
    <m/>
    <m/>
    <m/>
    <m/>
    <m/>
    <m/>
    <m/>
    <s v="yes"/>
    <s v="yes"/>
    <m/>
    <n v="55"/>
    <n v="55"/>
    <n v="13"/>
    <s v="Wholesaler"/>
    <n v="1"/>
    <n v="4"/>
    <n v="2.5"/>
    <s v="Price_inflation Government_regulations"/>
    <n v="1"/>
    <n v="0"/>
    <n v="0"/>
    <n v="0"/>
    <n v="0"/>
    <n v="1"/>
    <n v="0"/>
    <n v="0"/>
    <n v="0"/>
    <n v="0"/>
    <n v="0"/>
    <s v="no"/>
    <m/>
    <m/>
    <m/>
    <m/>
    <m/>
    <m/>
    <m/>
    <m/>
    <m/>
    <m/>
    <m/>
    <m/>
    <m/>
    <m/>
    <m/>
    <m/>
    <m/>
    <m/>
    <m/>
    <m/>
    <m/>
    <s v="yes"/>
    <s v="yes"/>
    <n v="125"/>
    <n v="85"/>
    <n v="68"/>
    <n v="13"/>
    <s v="Wholesaler"/>
    <n v="1"/>
    <n v="6"/>
    <n v="3.5"/>
    <s v="Price_inflation"/>
    <n v="1"/>
    <n v="0"/>
    <n v="0"/>
    <n v="0"/>
    <n v="0"/>
    <n v="0"/>
    <n v="0"/>
    <n v="0"/>
    <n v="0"/>
    <n v="0"/>
    <n v="0"/>
    <s v="yes"/>
    <s v="yes"/>
    <m/>
    <n v="55"/>
    <n v="55"/>
    <n v="13"/>
    <s v="Wholesaler"/>
    <n v="2"/>
    <n v="5"/>
    <n v="3.5"/>
    <s v="Price_inflation"/>
    <n v="1"/>
    <n v="0"/>
    <n v="0"/>
    <n v="0"/>
    <n v="0"/>
    <n v="0"/>
    <n v="0"/>
    <n v="0"/>
    <n v="0"/>
    <n v="0"/>
    <n v="0"/>
    <s v="yes"/>
    <s v="yes"/>
    <m/>
    <n v="330"/>
    <n v="330"/>
    <n v="13"/>
    <s v="Wholesaler"/>
    <n v="1"/>
    <n v="5"/>
    <n v="3"/>
    <s v="Price_inflation"/>
    <n v="1"/>
    <n v="0"/>
    <n v="0"/>
    <n v="0"/>
    <n v="0"/>
    <n v="0"/>
    <n v="0"/>
    <n v="0"/>
    <n v="0"/>
    <n v="0"/>
    <n v="0"/>
    <m/>
    <n v="21779489"/>
    <s v="dd72f748-b09b-4b4b-a9b2-2f97dff346e7"/>
    <s v="2018-04-26T07:56:58"/>
    <n v="83"/>
  </r>
  <r>
    <s v="YE0106"/>
    <s v="2018-04-26T10:56:28.165+03:00"/>
    <s v="2018-04-26T11:02:50.691+03:00"/>
    <s v="2018-04-26"/>
    <s v="ee.humanitarianresponse.info:HgjRJik8bhhBqH7r"/>
    <s v="2018-04-23"/>
    <s v="مؤسسة التنمية المستدامة"/>
    <s v="SDF"/>
    <x v="7"/>
    <s v="YE13"/>
    <s v="Assafiyah"/>
    <s v="YE1304"/>
    <s v="محل البكار لتجارة الجملة"/>
    <s v="Sha'ara"/>
    <s v="Other"/>
    <s v="Urban"/>
    <s v="no"/>
    <m/>
    <m/>
    <m/>
    <m/>
    <m/>
    <m/>
    <m/>
    <m/>
    <m/>
    <m/>
    <m/>
    <m/>
    <m/>
    <m/>
    <m/>
    <m/>
    <m/>
    <m/>
    <m/>
    <m/>
    <m/>
    <s v="no"/>
    <m/>
    <m/>
    <m/>
    <m/>
    <m/>
    <m/>
    <m/>
    <m/>
    <m/>
    <m/>
    <m/>
    <m/>
    <m/>
    <m/>
    <m/>
    <m/>
    <m/>
    <m/>
    <m/>
    <m/>
    <m/>
    <s v="No"/>
    <m/>
    <m/>
    <m/>
    <m/>
    <m/>
    <m/>
    <m/>
    <m/>
    <m/>
    <m/>
    <m/>
    <m/>
    <m/>
    <m/>
    <m/>
    <m/>
    <m/>
    <m/>
    <m/>
    <m/>
    <m/>
    <s v="no"/>
    <m/>
    <m/>
    <m/>
    <m/>
    <m/>
    <m/>
    <m/>
    <m/>
    <m/>
    <m/>
    <m/>
    <m/>
    <m/>
    <m/>
    <m/>
    <m/>
    <m/>
    <m/>
    <m/>
    <m/>
    <m/>
    <s v="yes"/>
    <s v="yes"/>
    <n v="125"/>
    <n v="100"/>
    <n v="80"/>
    <n v="13"/>
    <s v="Wholesaler"/>
    <n v="1"/>
    <n v="5"/>
    <n v="3"/>
    <s v="Price_inflation"/>
    <n v="1"/>
    <n v="0"/>
    <n v="0"/>
    <n v="0"/>
    <n v="0"/>
    <n v="0"/>
    <n v="0"/>
    <n v="0"/>
    <n v="0"/>
    <n v="0"/>
    <n v="0"/>
    <s v="yes"/>
    <s v="yes"/>
    <m/>
    <n v="55"/>
    <n v="55"/>
    <n v="13"/>
    <s v="Wholesaler"/>
    <n v="1"/>
    <n v="5"/>
    <n v="3"/>
    <s v="Price_inflation"/>
    <n v="1"/>
    <n v="0"/>
    <n v="0"/>
    <n v="0"/>
    <n v="0"/>
    <n v="0"/>
    <n v="0"/>
    <n v="0"/>
    <n v="0"/>
    <n v="0"/>
    <n v="0"/>
    <s v="no"/>
    <m/>
    <m/>
    <m/>
    <m/>
    <m/>
    <m/>
    <m/>
    <m/>
    <m/>
    <m/>
    <m/>
    <m/>
    <m/>
    <m/>
    <m/>
    <m/>
    <m/>
    <m/>
    <m/>
    <m/>
    <m/>
    <m/>
    <n v="21779832"/>
    <s v="af5f3bd8-e0be-40dd-bb90-d8be672b2ec5"/>
    <s v="2018-04-26T08:02:58"/>
    <n v="84"/>
  </r>
  <r>
    <s v="YE0107"/>
    <s v="2018-04-26T11:02:51.619+03:00"/>
    <s v="2018-04-26T11:08:06.422+03:00"/>
    <s v="2018-04-26"/>
    <s v="ee.humanitarianresponse.info:HgjRJik8bhhBqH7r"/>
    <s v="2018-04-23"/>
    <s v="مؤسسة التنمية المستدامة"/>
    <s v="SDF"/>
    <x v="7"/>
    <s v="YE13"/>
    <s v="Assafiyah"/>
    <s v="YE1304"/>
    <s v="بقالة ابو على العياشي"/>
    <s v="Sha'ara"/>
    <s v="Other"/>
    <s v="Urban"/>
    <s v="no"/>
    <m/>
    <m/>
    <m/>
    <m/>
    <m/>
    <m/>
    <m/>
    <m/>
    <m/>
    <m/>
    <m/>
    <m/>
    <m/>
    <m/>
    <m/>
    <m/>
    <m/>
    <m/>
    <m/>
    <m/>
    <m/>
    <s v="no"/>
    <m/>
    <m/>
    <m/>
    <m/>
    <m/>
    <m/>
    <m/>
    <m/>
    <m/>
    <m/>
    <m/>
    <m/>
    <m/>
    <m/>
    <m/>
    <m/>
    <m/>
    <m/>
    <m/>
    <m/>
    <m/>
    <s v="yes"/>
    <s v="yes"/>
    <m/>
    <n v="50"/>
    <n v="50"/>
    <n v="13"/>
    <s v="Wholesaler"/>
    <n v="1"/>
    <n v="5"/>
    <n v="3"/>
    <s v="Price_inflation"/>
    <n v="1"/>
    <n v="0"/>
    <n v="0"/>
    <n v="0"/>
    <n v="0"/>
    <n v="0"/>
    <n v="0"/>
    <n v="0"/>
    <n v="0"/>
    <n v="0"/>
    <n v="0"/>
    <s v="no"/>
    <m/>
    <m/>
    <m/>
    <m/>
    <m/>
    <m/>
    <m/>
    <m/>
    <m/>
    <m/>
    <m/>
    <m/>
    <m/>
    <m/>
    <m/>
    <m/>
    <m/>
    <m/>
    <m/>
    <m/>
    <m/>
    <s v="yes"/>
    <s v="yes"/>
    <n v="125"/>
    <n v="100"/>
    <n v="80"/>
    <n v="13"/>
    <s v="Wholesaler"/>
    <n v="1"/>
    <n v="6"/>
    <n v="3.5"/>
    <s v="Price_inflation"/>
    <n v="1"/>
    <n v="0"/>
    <n v="0"/>
    <n v="0"/>
    <n v="0"/>
    <n v="0"/>
    <n v="0"/>
    <n v="0"/>
    <n v="0"/>
    <n v="0"/>
    <n v="0"/>
    <s v="yes"/>
    <s v="yes"/>
    <m/>
    <n v="60"/>
    <n v="60"/>
    <n v="13"/>
    <s v="Wholesaler"/>
    <n v="1"/>
    <n v="5"/>
    <n v="3"/>
    <s v="Price_inflation"/>
    <n v="1"/>
    <n v="0"/>
    <n v="0"/>
    <n v="0"/>
    <n v="0"/>
    <n v="0"/>
    <n v="0"/>
    <n v="0"/>
    <n v="0"/>
    <n v="0"/>
    <n v="0"/>
    <s v="yes"/>
    <s v="yes"/>
    <m/>
    <n v="350"/>
    <n v="350"/>
    <n v="13"/>
    <s v="Wholesaler"/>
    <n v="2"/>
    <n v="6"/>
    <n v="4"/>
    <s v="Price_inflation"/>
    <n v="1"/>
    <n v="0"/>
    <n v="0"/>
    <n v="0"/>
    <n v="0"/>
    <n v="0"/>
    <n v="0"/>
    <n v="0"/>
    <n v="0"/>
    <n v="0"/>
    <n v="0"/>
    <m/>
    <n v="21780028"/>
    <s v="60de1e79-cdd4-4842-99e8-4ea68387a32d"/>
    <s v="2018-04-26T08:08:14"/>
    <n v="85"/>
  </r>
  <r>
    <s v="YE0017"/>
    <s v="2018-04-28T11:56:11.001+03:00"/>
    <s v="2018-04-29T10:36:54.109+03:00"/>
    <s v="2018-04-28"/>
    <s v="ee.humanitarianresponse.info:gufJOWIMW33tQI2A"/>
    <s v="2018-04-27"/>
    <s v="رفع لتنمية حقوق الطفل"/>
    <s v="ROC"/>
    <x v="7"/>
    <s v="YE13"/>
    <s v="At Tahrir"/>
    <s v="YE1307"/>
    <s v="باب القاع"/>
    <s v="N/A"/>
    <s v="Other"/>
    <s v="Urban"/>
    <s v="yes"/>
    <s v="yes"/>
    <m/>
    <n v="360"/>
    <n v="360"/>
    <n v="26"/>
    <s v="Wholesaler"/>
    <n v="15"/>
    <n v="20"/>
    <n v="17.5"/>
    <s v="Price_inflation Liquidity_shortage Insecurity_and_instability Transportation_issues"/>
    <n v="1"/>
    <n v="1"/>
    <n v="0"/>
    <n v="1"/>
    <n v="0"/>
    <n v="0"/>
    <n v="1"/>
    <n v="0"/>
    <n v="0"/>
    <n v="0"/>
    <n v="0"/>
    <s v="yes"/>
    <s v="yes"/>
    <m/>
    <n v="360"/>
    <n v="360"/>
    <n v="26"/>
    <s v="Wholesaler"/>
    <n v="15"/>
    <n v="20"/>
    <n v="17.5"/>
    <s v="Price_inflation Liquidity_shortage Insecurity_and_instability Transportation_issues"/>
    <n v="1"/>
    <n v="1"/>
    <n v="0"/>
    <n v="1"/>
    <n v="0"/>
    <n v="0"/>
    <n v="1"/>
    <n v="0"/>
    <n v="0"/>
    <n v="0"/>
    <n v="0"/>
    <s v="yes"/>
    <s v="yes"/>
    <m/>
    <n v="100"/>
    <n v="100"/>
    <n v="13"/>
    <s v="Wholesaler"/>
    <n v="1"/>
    <n v="1"/>
    <n v="1"/>
    <s v="Price_inflation Liquidity_shortage Insecurity_and_instability Transportation_issues"/>
    <n v="1"/>
    <n v="1"/>
    <n v="0"/>
    <n v="1"/>
    <n v="0"/>
    <n v="0"/>
    <n v="1"/>
    <n v="0"/>
    <n v="0"/>
    <n v="0"/>
    <n v="0"/>
    <s v="yes"/>
    <s v="yes"/>
    <m/>
    <n v="180"/>
    <n v="180"/>
    <n v="13"/>
    <s v="Wholesaler"/>
    <n v="1"/>
    <n v="1"/>
    <n v="1"/>
    <s v="Price_inflation Insecurity_and_instability"/>
    <n v="1"/>
    <n v="0"/>
    <n v="0"/>
    <n v="1"/>
    <n v="0"/>
    <n v="0"/>
    <n v="0"/>
    <n v="0"/>
    <n v="0"/>
    <n v="0"/>
    <n v="0"/>
    <s v="yes"/>
    <s v="yes"/>
    <n v="1"/>
    <n v="100"/>
    <n v="100"/>
    <n v="13"/>
    <s v="Wholesaler"/>
    <n v="1"/>
    <n v="1"/>
    <n v="1"/>
    <s v="Price_inflation Supply_shortage"/>
    <n v="1"/>
    <n v="0"/>
    <n v="0"/>
    <n v="0"/>
    <n v="1"/>
    <n v="0"/>
    <n v="0"/>
    <n v="0"/>
    <n v="0"/>
    <n v="0"/>
    <n v="0"/>
    <s v="yes"/>
    <s v="yes"/>
    <m/>
    <n v="80"/>
    <n v="80"/>
    <n v="13"/>
    <s v="Wholesaler"/>
    <n v="1"/>
    <n v="1"/>
    <n v="1"/>
    <s v="Price_inflation Liquidity_shortage"/>
    <n v="1"/>
    <n v="1"/>
    <n v="0"/>
    <n v="0"/>
    <n v="0"/>
    <n v="0"/>
    <n v="0"/>
    <n v="0"/>
    <n v="0"/>
    <n v="0"/>
    <n v="0"/>
    <s v="yes"/>
    <s v="yes"/>
    <m/>
    <n v="400"/>
    <n v="400"/>
    <n v="13"/>
    <s v="Wholesaler"/>
    <n v="1"/>
    <n v="2"/>
    <n v="1.5"/>
    <s v="Price_inflation Shortage_of_demand"/>
    <n v="1"/>
    <n v="0"/>
    <n v="1"/>
    <n v="0"/>
    <n v="0"/>
    <n v="0"/>
    <n v="0"/>
    <n v="0"/>
    <n v="0"/>
    <n v="0"/>
    <n v="0"/>
    <m/>
    <n v="21904333"/>
    <s v="df3b1fdd-0856-49bd-b06a-2b8409e110c8"/>
    <s v="2018-04-29T07:37:03"/>
    <n v="198"/>
  </r>
  <r>
    <s v="YE0018"/>
    <s v="2018-04-29T11:33:55.056+03:00"/>
    <s v="2018-04-29T11:43:28.218+03:00"/>
    <s v="2018-04-29"/>
    <s v="ee.humanitarianresponse.info:gufJOWIMW33tQI2A"/>
    <s v="2018-04-27"/>
    <s v="رفع لتنمية حقوق الطفل"/>
    <s v="ROC"/>
    <x v="7"/>
    <s v="YE13"/>
    <s v="At Tahrir"/>
    <s v="YE1307"/>
    <s v="باب القاع"/>
    <s v="N/A"/>
    <s v="Other"/>
    <s v="Urban"/>
    <s v="yes"/>
    <s v="yes"/>
    <m/>
    <n v="370"/>
    <n v="370"/>
    <n v="26"/>
    <s v="Wholesaler"/>
    <n v="5"/>
    <n v="15"/>
    <n v="10"/>
    <s v="Price_inflation Liquidity_shortage Insecurity_and_instability Transportation_issues"/>
    <n v="1"/>
    <n v="1"/>
    <n v="0"/>
    <n v="1"/>
    <n v="0"/>
    <n v="0"/>
    <n v="1"/>
    <n v="0"/>
    <n v="0"/>
    <n v="0"/>
    <n v="0"/>
    <s v="yes"/>
    <s v="yes"/>
    <m/>
    <n v="370"/>
    <n v="370"/>
    <n v="26"/>
    <s v="Wholesaler"/>
    <n v="5"/>
    <n v="15"/>
    <n v="10"/>
    <s v="Price_inflation Liquidity_shortage Insecurity_and_instability Transportation_issues"/>
    <n v="1"/>
    <n v="1"/>
    <n v="0"/>
    <n v="1"/>
    <n v="0"/>
    <n v="0"/>
    <n v="1"/>
    <n v="0"/>
    <n v="0"/>
    <n v="0"/>
    <n v="0"/>
    <s v="yes"/>
    <s v="yes"/>
    <m/>
    <n v="100"/>
    <n v="100"/>
    <n v="13"/>
    <s v="Wholesaler"/>
    <n v="1"/>
    <n v="1"/>
    <n v="1"/>
    <s v="Price_inflation"/>
    <n v="1"/>
    <n v="0"/>
    <n v="0"/>
    <n v="0"/>
    <n v="0"/>
    <n v="0"/>
    <n v="0"/>
    <n v="0"/>
    <n v="0"/>
    <n v="0"/>
    <n v="0"/>
    <s v="yes"/>
    <s v="yes"/>
    <m/>
    <n v="150"/>
    <n v="150"/>
    <n v="13"/>
    <s v="Wholesaler"/>
    <n v="1"/>
    <n v="1"/>
    <n v="1"/>
    <s v="Price_inflation"/>
    <n v="1"/>
    <n v="0"/>
    <n v="0"/>
    <n v="0"/>
    <n v="0"/>
    <n v="0"/>
    <n v="0"/>
    <n v="0"/>
    <n v="0"/>
    <n v="0"/>
    <n v="0"/>
    <s v="yes"/>
    <s v="yes"/>
    <n v="100"/>
    <n v="90"/>
    <n v="90"/>
    <n v="13"/>
    <s v="Wholesaler"/>
    <n v="1"/>
    <n v="1"/>
    <n v="1"/>
    <s v="Price_inflation"/>
    <n v="1"/>
    <n v="0"/>
    <n v="0"/>
    <n v="0"/>
    <n v="0"/>
    <n v="0"/>
    <n v="0"/>
    <n v="0"/>
    <n v="0"/>
    <n v="0"/>
    <n v="0"/>
    <s v="yes"/>
    <s v="yes"/>
    <m/>
    <n v="70"/>
    <n v="70"/>
    <n v="13"/>
    <s v="Wholesaler"/>
    <n v="1"/>
    <n v="1"/>
    <n v="1"/>
    <s v="Price_inflation Liquidity_shortage"/>
    <n v="1"/>
    <n v="1"/>
    <n v="0"/>
    <n v="0"/>
    <n v="0"/>
    <n v="0"/>
    <n v="0"/>
    <n v="0"/>
    <n v="0"/>
    <n v="0"/>
    <n v="0"/>
    <s v="yes"/>
    <s v="yes"/>
    <m/>
    <n v="400"/>
    <n v="400"/>
    <n v="13"/>
    <s v="Wholesaler"/>
    <n v="1"/>
    <n v="1"/>
    <n v="1"/>
    <s v="Price_inflation"/>
    <n v="1"/>
    <n v="0"/>
    <n v="0"/>
    <n v="0"/>
    <n v="0"/>
    <n v="0"/>
    <n v="0"/>
    <n v="0"/>
    <n v="0"/>
    <n v="0"/>
    <n v="0"/>
    <m/>
    <n v="21906667"/>
    <s v="13c691fc-dd1f-4c5e-9d9e-8d03a5466d7d"/>
    <s v="2018-04-29T08:43:38"/>
    <n v="207"/>
  </r>
  <r>
    <s v="YE0019"/>
    <s v="2018-04-29T11:43:28.549+03:00"/>
    <s v="2018-04-29T11:48:32.415+03:00"/>
    <s v="2018-04-29"/>
    <s v="ee.humanitarianresponse.info:gufJOWIMW33tQI2A"/>
    <s v="2018-04-27"/>
    <s v="رفع لتنمية حقوق الطفل"/>
    <s v="ROC"/>
    <x v="7"/>
    <s v="YE13"/>
    <s v="At Tahrir"/>
    <s v="YE1307"/>
    <s v="حي العدل"/>
    <s v="Al-Zureiki wholesale shop"/>
    <s v="Other"/>
    <s v="Urban"/>
    <s v="yes"/>
    <s v="yes"/>
    <m/>
    <n v="370"/>
    <n v="370"/>
    <n v="26"/>
    <s v="Wholesaler"/>
    <n v="5"/>
    <n v="15"/>
    <n v="10"/>
    <s v="Price_inflation Liquidity_shortage Insecurity_and_instability Transportation_issues"/>
    <n v="1"/>
    <n v="1"/>
    <n v="0"/>
    <n v="1"/>
    <n v="0"/>
    <n v="0"/>
    <n v="1"/>
    <n v="0"/>
    <n v="0"/>
    <n v="0"/>
    <n v="0"/>
    <s v="yes"/>
    <s v="yes"/>
    <m/>
    <n v="370"/>
    <n v="370"/>
    <n v="26"/>
    <s v="Wholesaler"/>
    <n v="5"/>
    <n v="15"/>
    <n v="10"/>
    <s v="Price_inflation Liquidity_shortage Insecurity_and_instability Supply_shortage Transportation_issues"/>
    <n v="1"/>
    <n v="1"/>
    <n v="0"/>
    <n v="1"/>
    <n v="1"/>
    <n v="0"/>
    <n v="1"/>
    <n v="0"/>
    <n v="0"/>
    <n v="0"/>
    <n v="0"/>
    <s v="yes"/>
    <s v="yes"/>
    <m/>
    <n v="100"/>
    <n v="100"/>
    <n v="13"/>
    <s v="Wholesaler"/>
    <n v="1"/>
    <n v="1"/>
    <n v="1"/>
    <s v="Price_inflation Liquidity_shortage"/>
    <n v="1"/>
    <n v="1"/>
    <n v="0"/>
    <n v="0"/>
    <n v="0"/>
    <n v="0"/>
    <n v="0"/>
    <n v="0"/>
    <n v="0"/>
    <n v="0"/>
    <n v="0"/>
    <s v="yes"/>
    <s v="yes"/>
    <m/>
    <n v="190"/>
    <n v="190"/>
    <n v="13"/>
    <s v="Wholesaler"/>
    <n v="1"/>
    <n v="1"/>
    <n v="1"/>
    <s v="Price_inflation"/>
    <n v="1"/>
    <n v="0"/>
    <n v="0"/>
    <n v="0"/>
    <n v="0"/>
    <n v="0"/>
    <n v="0"/>
    <n v="0"/>
    <n v="0"/>
    <n v="0"/>
    <n v="0"/>
    <s v="yes"/>
    <s v="yes"/>
    <n v="100"/>
    <n v="100"/>
    <n v="100"/>
    <n v="13"/>
    <s v="Wholesaler"/>
    <n v="1"/>
    <n v="1"/>
    <n v="1"/>
    <s v="Price_inflation"/>
    <n v="1"/>
    <n v="0"/>
    <n v="0"/>
    <n v="0"/>
    <n v="0"/>
    <n v="0"/>
    <n v="0"/>
    <n v="0"/>
    <n v="0"/>
    <n v="0"/>
    <n v="0"/>
    <s v="yes"/>
    <s v="yes"/>
    <m/>
    <n v="70"/>
    <n v="70"/>
    <n v="13"/>
    <s v="Wholesaler"/>
    <n v="1"/>
    <n v="1"/>
    <n v="1"/>
    <s v="Price_inflation"/>
    <n v="1"/>
    <n v="0"/>
    <n v="0"/>
    <n v="0"/>
    <n v="0"/>
    <n v="0"/>
    <n v="0"/>
    <n v="0"/>
    <n v="0"/>
    <n v="0"/>
    <n v="0"/>
    <s v="yes"/>
    <s v="yes"/>
    <m/>
    <n v="400"/>
    <n v="400"/>
    <n v="13"/>
    <s v="Wholesaler"/>
    <n v="1"/>
    <n v="1"/>
    <n v="1"/>
    <s v="Price_inflation"/>
    <n v="1"/>
    <n v="0"/>
    <n v="0"/>
    <n v="0"/>
    <n v="0"/>
    <n v="0"/>
    <n v="0"/>
    <n v="0"/>
    <n v="0"/>
    <n v="0"/>
    <n v="0"/>
    <m/>
    <n v="21906978"/>
    <s v="8803a225-e78f-4ecd-a5df-675798212429"/>
    <s v="2018-04-29T08:48:42"/>
    <n v="208"/>
  </r>
  <r>
    <s v="YE0020"/>
    <s v="2018-04-29T11:48:32.782+03:00"/>
    <s v="2018-04-29T11:54:25.070+03:00"/>
    <s v="2018-04-29"/>
    <s v="ee.humanitarianresponse.info:gufJOWIMW33tQI2A"/>
    <s v="2018-04-27"/>
    <s v="رفع لتنمية حقوق الطفل"/>
    <s v="ROC"/>
    <x v="7"/>
    <s v="YE13"/>
    <s v="At Tahrir"/>
    <s v="YE1307"/>
    <s v="حي الاذاعة"/>
    <s v="Abu Khaled For treated water station"/>
    <s v="Other"/>
    <s v="Urban"/>
    <s v="yes"/>
    <s v="yes"/>
    <m/>
    <n v="370"/>
    <n v="370"/>
    <n v="26"/>
    <s v="Wholesaler"/>
    <n v="6"/>
    <n v="18"/>
    <n v="12"/>
    <s v="Price_inflation Liquidity_shortage Insecurity_and_instability Supply_shortage Transportation_issues"/>
    <n v="1"/>
    <n v="1"/>
    <n v="0"/>
    <n v="1"/>
    <n v="1"/>
    <n v="0"/>
    <n v="1"/>
    <n v="0"/>
    <n v="0"/>
    <n v="0"/>
    <n v="0"/>
    <s v="yes"/>
    <s v="yes"/>
    <m/>
    <n v="370"/>
    <n v="370"/>
    <n v="26"/>
    <s v="Wholesaler"/>
    <n v="6"/>
    <n v="18"/>
    <n v="12"/>
    <s v="Price_inflation Liquidity_shortage Insecurity_and_instability Supply_shortage Transportation_issues"/>
    <n v="1"/>
    <n v="1"/>
    <n v="0"/>
    <n v="1"/>
    <n v="1"/>
    <n v="0"/>
    <n v="1"/>
    <n v="0"/>
    <n v="0"/>
    <n v="0"/>
    <n v="0"/>
    <s v="yes"/>
    <s v="yes"/>
    <m/>
    <n v="100"/>
    <n v="100"/>
    <n v="13"/>
    <s v="Wholesaler"/>
    <n v="1"/>
    <n v="1"/>
    <n v="1"/>
    <s v="Price_inflation Liquidity_shortage"/>
    <n v="1"/>
    <n v="1"/>
    <n v="0"/>
    <n v="0"/>
    <n v="0"/>
    <n v="0"/>
    <n v="0"/>
    <n v="0"/>
    <n v="0"/>
    <n v="0"/>
    <n v="0"/>
    <s v="yes"/>
    <s v="yes"/>
    <m/>
    <n v="160"/>
    <n v="160"/>
    <n v="13"/>
    <s v="Wholesaler"/>
    <n v="1"/>
    <n v="1"/>
    <n v="1"/>
    <s v="Price_inflation"/>
    <n v="1"/>
    <n v="0"/>
    <n v="0"/>
    <n v="0"/>
    <n v="0"/>
    <n v="0"/>
    <n v="0"/>
    <n v="0"/>
    <n v="0"/>
    <n v="0"/>
    <n v="0"/>
    <s v="yes"/>
    <s v="yes"/>
    <n v="100"/>
    <n v="100"/>
    <n v="100"/>
    <n v="13"/>
    <s v="Wholesaler"/>
    <n v="1"/>
    <n v="1"/>
    <n v="1"/>
    <s v="Price_inflation"/>
    <n v="1"/>
    <n v="0"/>
    <n v="0"/>
    <n v="0"/>
    <n v="0"/>
    <n v="0"/>
    <n v="0"/>
    <n v="0"/>
    <n v="0"/>
    <n v="0"/>
    <n v="0"/>
    <s v="yes"/>
    <s v="yes"/>
    <m/>
    <n v="70"/>
    <n v="70"/>
    <n v="13"/>
    <s v="Wholesaler"/>
    <n v="1"/>
    <n v="1"/>
    <n v="1"/>
    <s v="Price_inflation"/>
    <n v="1"/>
    <n v="0"/>
    <n v="0"/>
    <n v="0"/>
    <n v="0"/>
    <n v="0"/>
    <n v="0"/>
    <n v="0"/>
    <n v="0"/>
    <n v="0"/>
    <n v="0"/>
    <s v="yes"/>
    <s v="yes"/>
    <m/>
    <n v="400"/>
    <n v="400"/>
    <n v="13"/>
    <s v="Wholesaler"/>
    <n v="1"/>
    <n v="1"/>
    <n v="1"/>
    <s v="Price_inflation Liquidity_shortage"/>
    <n v="1"/>
    <n v="1"/>
    <n v="0"/>
    <n v="0"/>
    <n v="0"/>
    <n v="0"/>
    <n v="0"/>
    <n v="0"/>
    <n v="0"/>
    <n v="0"/>
    <n v="0"/>
    <m/>
    <n v="21907449"/>
    <s v="4f0af3bd-c709-4947-a490-ad9a411a48cb"/>
    <s v="2018-04-29T09:02:37"/>
    <n v="212"/>
  </r>
  <r>
    <s v="YE0150"/>
    <s v="2018-04-30T12:06:51.388+03:00"/>
    <s v="2018-04-30T12:20:06.192+03:00"/>
    <s v="2018-04-30"/>
    <s v="ee.humanitarianresponse.info:O8EuLF3yOXghgq4s"/>
    <s v="2018-04-24"/>
    <s v="YFCA"/>
    <s v="YFCA"/>
    <x v="5"/>
    <s v="YE27"/>
    <s v="At Tawilah"/>
    <s v="YE2702"/>
    <s v="Al Khat Al Am"/>
    <s v="Thabhan"/>
    <s v="District_level_market"/>
    <s v="Urban"/>
    <s v="yes"/>
    <s v="yes"/>
    <m/>
    <n v="360"/>
    <n v="360"/>
    <n v="18"/>
    <s v="Wholesaler"/>
    <n v="1"/>
    <n v="2"/>
    <n v="1.5"/>
    <s v="Price_inflation Liquidity_shortage"/>
    <n v="1"/>
    <n v="1"/>
    <n v="0"/>
    <n v="0"/>
    <n v="0"/>
    <n v="0"/>
    <n v="0"/>
    <n v="0"/>
    <n v="0"/>
    <n v="0"/>
    <n v="0"/>
    <s v="yes"/>
    <s v="yes"/>
    <m/>
    <n v="350"/>
    <n v="350"/>
    <n v="18"/>
    <s v="Wholesaler"/>
    <n v="1"/>
    <n v="2"/>
    <n v="1.5"/>
    <s v="Price_inflation Liquidity_shortage Transportation_issues"/>
    <n v="1"/>
    <n v="1"/>
    <n v="0"/>
    <n v="0"/>
    <n v="0"/>
    <n v="0"/>
    <n v="1"/>
    <n v="0"/>
    <n v="0"/>
    <n v="0"/>
    <n v="0"/>
    <s v="yes"/>
    <s v="yes"/>
    <m/>
    <n v="80"/>
    <n v="80"/>
    <s v="Do_not_know"/>
    <s v="Wholesaler"/>
    <n v="0"/>
    <n v="1"/>
    <n v="0.5"/>
    <s v="Price_inflation Shortage_of_demand Government_regulations"/>
    <n v="1"/>
    <n v="0"/>
    <n v="1"/>
    <n v="0"/>
    <n v="0"/>
    <n v="1"/>
    <n v="0"/>
    <n v="0"/>
    <n v="0"/>
    <n v="0"/>
    <n v="0"/>
    <s v="yes"/>
    <s v="no"/>
    <s v="5"/>
    <s v="200"/>
    <m/>
    <n v="29"/>
    <s v="Wholesaler"/>
    <n v="2"/>
    <n v="2"/>
    <n v="2"/>
    <s v="Price_inflation Shortage_of_demand Transportation_issues"/>
    <n v="1"/>
    <n v="0"/>
    <n v="1"/>
    <n v="0"/>
    <n v="0"/>
    <n v="0"/>
    <n v="1"/>
    <n v="0"/>
    <n v="0"/>
    <n v="0"/>
    <n v="0"/>
    <s v="yes"/>
    <s v="yes"/>
    <n v="1"/>
    <n v="100"/>
    <n v="100"/>
    <n v="13"/>
    <s v="Wholesaler"/>
    <n v="2"/>
    <n v="3"/>
    <n v="2.5"/>
    <s v="Price_inflation Liquidity_shortage Shortage_of_demand"/>
    <n v="1"/>
    <n v="1"/>
    <n v="1"/>
    <n v="0"/>
    <n v="0"/>
    <n v="0"/>
    <n v="0"/>
    <n v="0"/>
    <n v="0"/>
    <n v="0"/>
    <n v="0"/>
    <s v="yes"/>
    <s v="yes"/>
    <m/>
    <n v="70"/>
    <n v="70"/>
    <n v="27"/>
    <s v="Wholesaler"/>
    <n v="0"/>
    <n v="0"/>
    <n v="0"/>
    <s v="Price_inflation Liquidity_shortage Shortage_of_demand"/>
    <n v="1"/>
    <n v="1"/>
    <n v="1"/>
    <n v="0"/>
    <n v="0"/>
    <n v="0"/>
    <n v="0"/>
    <n v="0"/>
    <n v="0"/>
    <n v="0"/>
    <n v="0"/>
    <s v="yes"/>
    <s v="yes"/>
    <m/>
    <n v="350"/>
    <n v="350"/>
    <s v="13"/>
    <s v="Wholesaler"/>
    <n v="0"/>
    <n v="0"/>
    <n v="0"/>
    <s v="Price_inflation Liquidity_shortage Shortage_of_demand"/>
    <n v="1"/>
    <n v="1"/>
    <n v="1"/>
    <n v="0"/>
    <n v="0"/>
    <n v="0"/>
    <n v="0"/>
    <n v="0"/>
    <n v="0"/>
    <n v="0"/>
    <n v="0"/>
    <m/>
    <n v="21955111"/>
    <s v="3757459a-a7d4-40dd-985d-6727c37f18ab"/>
    <s v="2018-04-30T09:20:10"/>
    <n v="1"/>
  </r>
  <r>
    <s v="YE0151"/>
    <s v="2018-04-30T12:20:06.328+03:00"/>
    <s v="2018-04-30T13:08:30.282+03:00"/>
    <s v="2018-04-30"/>
    <s v="ee.humanitarianresponse.info:O8EuLF3yOXghgq4s"/>
    <s v="2018-04-24"/>
    <s v="YFCA"/>
    <s v="YFCA"/>
    <x v="5"/>
    <s v="YE27"/>
    <s v="At Tawilah"/>
    <s v="YE2702"/>
    <s v="Al Souq Al Qadeem"/>
    <s v="Badr market"/>
    <s v="District_level_market"/>
    <s v="Urban"/>
    <s v="yes"/>
    <s v="yes"/>
    <m/>
    <n v="355"/>
    <n v="355"/>
    <n v="18"/>
    <s v="Wholesaler"/>
    <n v="3"/>
    <n v="7"/>
    <n v="5"/>
    <s v="Price_inflation Liquidity_shortage"/>
    <n v="1"/>
    <n v="1"/>
    <n v="0"/>
    <n v="0"/>
    <n v="0"/>
    <n v="0"/>
    <n v="0"/>
    <n v="0"/>
    <n v="0"/>
    <n v="0"/>
    <n v="0"/>
    <s v="yes"/>
    <s v="yes"/>
    <m/>
    <n v="345"/>
    <n v="345"/>
    <n v="18"/>
    <s v="Wholesaler"/>
    <n v="3"/>
    <n v="7"/>
    <n v="5"/>
    <s v="Price_inflation Transportation_issues"/>
    <n v="1"/>
    <n v="0"/>
    <n v="0"/>
    <n v="0"/>
    <n v="0"/>
    <n v="0"/>
    <n v="1"/>
    <n v="0"/>
    <n v="0"/>
    <n v="0"/>
    <n v="0"/>
    <s v="yes"/>
    <s v="yes"/>
    <m/>
    <n v="100"/>
    <n v="100"/>
    <s v="Vendor_did_not_answer"/>
    <s v="Wholesaler"/>
    <n v="1"/>
    <n v="2"/>
    <n v="1.5"/>
    <s v="Price_inflation Liquidity_shortage Other_see_next_question"/>
    <n v="1"/>
    <n v="1"/>
    <n v="0"/>
    <n v="0"/>
    <n v="0"/>
    <n v="0"/>
    <n v="0"/>
    <n v="1"/>
    <n v="0"/>
    <n v="0"/>
    <n v="0"/>
    <s v="yes"/>
    <s v="no"/>
    <s v="2"/>
    <s v="100"/>
    <m/>
    <n v="29"/>
    <s v="Wholesaler"/>
    <n v="2"/>
    <n v="3"/>
    <n v="2.5"/>
    <s v="Price_inflation Other_see_next_question"/>
    <n v="1"/>
    <n v="0"/>
    <n v="0"/>
    <n v="0"/>
    <n v="0"/>
    <n v="0"/>
    <n v="0"/>
    <n v="1"/>
    <n v="0"/>
    <n v="0"/>
    <n v="0"/>
    <s v="yes"/>
    <s v="yes"/>
    <n v="1"/>
    <n v="100"/>
    <n v="100"/>
    <n v="27"/>
    <s v="Wholesaler"/>
    <n v="1"/>
    <n v="2"/>
    <n v="1.5"/>
    <s v="Price_inflation Liquidity_shortage Transportation_issues"/>
    <n v="1"/>
    <n v="1"/>
    <n v="0"/>
    <n v="0"/>
    <n v="0"/>
    <n v="0"/>
    <n v="1"/>
    <n v="0"/>
    <n v="0"/>
    <n v="0"/>
    <n v="0"/>
    <s v="yes"/>
    <s v="yes"/>
    <m/>
    <n v="80"/>
    <n v="80"/>
    <n v="27"/>
    <s v="Wholesaler"/>
    <n v="0"/>
    <n v="0"/>
    <n v="0"/>
    <s v="Price_inflation Shortage_of_demand"/>
    <n v="1"/>
    <n v="0"/>
    <n v="1"/>
    <n v="0"/>
    <n v="0"/>
    <n v="0"/>
    <n v="0"/>
    <n v="0"/>
    <n v="0"/>
    <n v="0"/>
    <n v="0"/>
    <s v="yes"/>
    <s v="yes"/>
    <m/>
    <n v="350"/>
    <n v="350"/>
    <s v="27"/>
    <s v="Wholesaler"/>
    <n v="0"/>
    <m/>
    <n v="0"/>
    <s v="Price_inflation Liquidity_shortage Shortage_of_demand"/>
    <n v="1"/>
    <n v="1"/>
    <n v="1"/>
    <n v="0"/>
    <n v="0"/>
    <n v="0"/>
    <n v="0"/>
    <n v="0"/>
    <n v="0"/>
    <n v="0"/>
    <n v="0"/>
    <m/>
    <n v="21958712"/>
    <s v="6b16d88c-37ef-4b9f-8264-1a63350983e5"/>
    <s v="2018-04-30T10:08:39"/>
    <n v="235"/>
  </r>
  <r>
    <s v="YE0152"/>
    <s v="2018-04-30T13:08:30.478+03:00"/>
    <s v="2018-04-30T13:29:31.998+03:00"/>
    <s v="2018-04-30"/>
    <s v="ee.humanitarianresponse.info:O8EuLF3yOXghgq4s"/>
    <s v="2018-04-24"/>
    <s v="YFCA"/>
    <s v="YFCA"/>
    <x v="5"/>
    <s v="YE27"/>
    <s v="At Tawilah"/>
    <s v="YE2702"/>
    <s v="Al Khat Al Am west of city"/>
    <s v="Badr market"/>
    <s v="District_level_market"/>
    <s v="Urban"/>
    <s v="yes"/>
    <s v="yes"/>
    <m/>
    <n v="355"/>
    <n v="355"/>
    <n v="19"/>
    <s v="Wholesaler"/>
    <n v="5"/>
    <n v="7"/>
    <n v="6"/>
    <s v="Price_inflation Liquidity_shortage Shortage_of_demand"/>
    <n v="1"/>
    <n v="1"/>
    <n v="1"/>
    <n v="0"/>
    <n v="0"/>
    <n v="0"/>
    <n v="0"/>
    <n v="0"/>
    <n v="0"/>
    <n v="0"/>
    <n v="0"/>
    <s v="yes"/>
    <s v="yes"/>
    <m/>
    <n v="345"/>
    <n v="345"/>
    <n v="19"/>
    <s v="Wholesaler"/>
    <n v="5"/>
    <n v="7"/>
    <n v="6"/>
    <s v="Price_inflation Liquidity_shortage Transportation_issues"/>
    <n v="1"/>
    <n v="1"/>
    <n v="0"/>
    <n v="0"/>
    <n v="0"/>
    <n v="0"/>
    <n v="1"/>
    <n v="0"/>
    <n v="0"/>
    <n v="0"/>
    <n v="0"/>
    <s v="yes"/>
    <s v="No"/>
    <n v="24"/>
    <n v="1350"/>
    <m/>
    <s v="Vendor_did_not_answer"/>
    <s v="Wholesaler"/>
    <n v="7"/>
    <n v="10"/>
    <n v="8.5"/>
    <s v="Price_inflation Shortage_of_demand Transportation_issues"/>
    <n v="1"/>
    <n v="0"/>
    <n v="1"/>
    <n v="0"/>
    <n v="0"/>
    <n v="0"/>
    <n v="1"/>
    <n v="0"/>
    <n v="0"/>
    <n v="0"/>
    <n v="0"/>
    <s v="yes"/>
    <s v="no"/>
    <s v="5"/>
    <s v="200"/>
    <m/>
    <n v="29"/>
    <s v="Wholesaler"/>
    <n v="1"/>
    <n v="2"/>
    <n v="1.5"/>
    <s v="Price_inflation Shortage_of_demand Government_regulations"/>
    <n v="1"/>
    <n v="0"/>
    <n v="1"/>
    <n v="0"/>
    <n v="0"/>
    <n v="1"/>
    <n v="0"/>
    <n v="0"/>
    <n v="0"/>
    <n v="0"/>
    <n v="0"/>
    <s v="yes"/>
    <s v="no"/>
    <n v="12"/>
    <n v="550"/>
    <n v="45.833333333333336"/>
    <n v="15"/>
    <s v="Wholesaler"/>
    <n v="7"/>
    <n v="10"/>
    <n v="8.5"/>
    <s v="Price_inflation Shortage_of_demand Transportation_issues"/>
    <n v="1"/>
    <n v="0"/>
    <n v="1"/>
    <n v="0"/>
    <n v="0"/>
    <n v="0"/>
    <n v="1"/>
    <n v="0"/>
    <n v="0"/>
    <n v="0"/>
    <n v="0"/>
    <s v="yes"/>
    <s v="No"/>
    <n v="24"/>
    <n v="3300"/>
    <m/>
    <n v="15"/>
    <s v="Wholesaler"/>
    <n v="7"/>
    <n v="10"/>
    <n v="8.5"/>
    <s v="Price_inflation Shortage_of_demand Transportation_issues"/>
    <n v="1"/>
    <n v="0"/>
    <n v="1"/>
    <n v="0"/>
    <n v="0"/>
    <n v="0"/>
    <n v="1"/>
    <n v="0"/>
    <n v="0"/>
    <n v="0"/>
    <n v="0"/>
    <s v="yes"/>
    <s v="no"/>
    <n v="24"/>
    <n v="5200"/>
    <n v="216.66666666666666"/>
    <s v="13"/>
    <s v="Wholesaler"/>
    <n v="1"/>
    <n v="2"/>
    <n v="1.5"/>
    <s v="Price_inflation Liquidity_shortage Shortage_of_demand"/>
    <n v="1"/>
    <n v="1"/>
    <n v="1"/>
    <n v="0"/>
    <n v="0"/>
    <n v="0"/>
    <n v="0"/>
    <n v="0"/>
    <n v="0"/>
    <n v="0"/>
    <n v="0"/>
    <s v="Due to war and internal conflict, prices have risen and the demand for toiletries has dcreased. also the Quantity for theh Bottled water, Sanitary Napkins and Laundry Powder is Carton"/>
    <n v="21960516"/>
    <s v="21688e15-4b99-4693-a486-8d9627c924ed"/>
    <s v="2018-04-30T10:29:37"/>
    <n v="236"/>
  </r>
  <r>
    <s v="YE0124"/>
    <s v="2018-04-24T20:41:31.668+03:00"/>
    <s v="2018-04-24T21:06:42.427+03:00"/>
    <s v="2018-04-24"/>
    <s v="ee.humanitarianresponse.info:HgjRJik8bhhBqH7r"/>
    <s v="2018-04-21"/>
    <s v="مؤسسة التنمية المستدامة"/>
    <s v="SDF"/>
    <x v="7"/>
    <s v="YE13"/>
    <s v="Aththaorah"/>
    <s v="YE1309"/>
    <s v="تمويلات الشرق الاوسط"/>
    <s v="Al-Qashibi station"/>
    <s v="Other"/>
    <s v="Urban"/>
    <s v="no"/>
    <m/>
    <m/>
    <m/>
    <m/>
    <m/>
    <m/>
    <m/>
    <m/>
    <m/>
    <m/>
    <m/>
    <m/>
    <m/>
    <m/>
    <m/>
    <m/>
    <m/>
    <m/>
    <m/>
    <m/>
    <m/>
    <s v="no"/>
    <m/>
    <m/>
    <m/>
    <m/>
    <m/>
    <m/>
    <m/>
    <m/>
    <m/>
    <m/>
    <m/>
    <m/>
    <m/>
    <m/>
    <m/>
    <m/>
    <m/>
    <m/>
    <m/>
    <m/>
    <m/>
    <s v="yes"/>
    <s v="yes"/>
    <m/>
    <n v="70"/>
    <n v="70"/>
    <n v="23"/>
    <s v="Wholesaler"/>
    <n v="1"/>
    <n v="7"/>
    <n v="4"/>
    <s v="Price_inflation Government_regulations"/>
    <n v="1"/>
    <n v="0"/>
    <n v="0"/>
    <n v="0"/>
    <n v="0"/>
    <n v="1"/>
    <n v="0"/>
    <n v="0"/>
    <n v="0"/>
    <n v="0"/>
    <n v="0"/>
    <s v="no"/>
    <m/>
    <m/>
    <m/>
    <m/>
    <m/>
    <m/>
    <m/>
    <m/>
    <m/>
    <m/>
    <m/>
    <m/>
    <m/>
    <m/>
    <m/>
    <m/>
    <m/>
    <m/>
    <m/>
    <m/>
    <m/>
    <s v="yes"/>
    <s v="yes"/>
    <n v="1"/>
    <n v="80"/>
    <n v="80"/>
    <n v="23"/>
    <s v="Wholesaler"/>
    <n v="1"/>
    <n v="7"/>
    <n v="4"/>
    <s v="Price_inflation Government_regulations Transportation_issues"/>
    <n v="1"/>
    <n v="0"/>
    <n v="0"/>
    <n v="0"/>
    <n v="0"/>
    <n v="1"/>
    <n v="1"/>
    <n v="0"/>
    <n v="0"/>
    <n v="0"/>
    <n v="0"/>
    <s v="yes"/>
    <s v="yes"/>
    <m/>
    <n v="60"/>
    <n v="60"/>
    <n v="23"/>
    <s v="Wholesaler"/>
    <n v="1"/>
    <n v="2"/>
    <n v="1.5"/>
    <s v="Price_inflation Government_regulations Transportation_issues"/>
    <n v="1"/>
    <n v="0"/>
    <n v="0"/>
    <n v="0"/>
    <n v="0"/>
    <n v="1"/>
    <n v="1"/>
    <n v="0"/>
    <n v="0"/>
    <n v="0"/>
    <n v="0"/>
    <s v="yes"/>
    <s v="yes"/>
    <m/>
    <n v="370"/>
    <n v="370"/>
    <n v="23"/>
    <s v="Wholesaler"/>
    <n v="1"/>
    <n v="7"/>
    <n v="4"/>
    <s v="Price_inflation Government_regulations Transportation_issues"/>
    <n v="1"/>
    <n v="0"/>
    <n v="0"/>
    <n v="0"/>
    <n v="0"/>
    <n v="1"/>
    <n v="1"/>
    <n v="0"/>
    <n v="0"/>
    <n v="0"/>
    <n v="0"/>
    <m/>
    <n v="21702047"/>
    <s v="38e61c05-1987-4825-a347-0b5f0ed1b458"/>
    <s v="2018-04-24T18:06:49"/>
    <n v="13"/>
  </r>
  <r>
    <s v="YE0125"/>
    <s v="2018-04-24T21:06:42.966+03:00"/>
    <s v="2018-04-24T21:12:37.336+03:00"/>
    <s v="2018-04-24"/>
    <s v="ee.humanitarianresponse.info:HgjRJik8bhhBqH7r"/>
    <s v="2018-04-21"/>
    <s v="مؤسسة التنمية المستدامة"/>
    <s v="SDF"/>
    <x v="7"/>
    <s v="YE13"/>
    <s v="Aththaorah"/>
    <s v="YE1309"/>
    <s v="بقالة الخير"/>
    <s v="Abu Ammar mini market"/>
    <s v="Other"/>
    <s v="Urban"/>
    <s v="no"/>
    <m/>
    <m/>
    <m/>
    <m/>
    <m/>
    <m/>
    <m/>
    <m/>
    <m/>
    <m/>
    <m/>
    <m/>
    <m/>
    <m/>
    <m/>
    <m/>
    <m/>
    <m/>
    <m/>
    <m/>
    <m/>
    <s v="no"/>
    <m/>
    <m/>
    <m/>
    <m/>
    <m/>
    <m/>
    <m/>
    <m/>
    <m/>
    <m/>
    <m/>
    <m/>
    <m/>
    <m/>
    <m/>
    <m/>
    <m/>
    <m/>
    <m/>
    <m/>
    <m/>
    <s v="yes"/>
    <s v="yes"/>
    <m/>
    <n v="50"/>
    <n v="50"/>
    <n v="23"/>
    <s v="Wholesaler"/>
    <n v="1"/>
    <n v="2"/>
    <n v="1.5"/>
    <s v="Price_inflation Government_regulations"/>
    <n v="1"/>
    <n v="0"/>
    <n v="0"/>
    <n v="0"/>
    <n v="0"/>
    <n v="1"/>
    <n v="0"/>
    <n v="0"/>
    <n v="0"/>
    <n v="0"/>
    <n v="0"/>
    <s v="no"/>
    <m/>
    <m/>
    <m/>
    <m/>
    <m/>
    <m/>
    <m/>
    <m/>
    <m/>
    <m/>
    <m/>
    <m/>
    <m/>
    <m/>
    <m/>
    <m/>
    <m/>
    <m/>
    <m/>
    <m/>
    <m/>
    <s v="yes"/>
    <s v="yes"/>
    <n v="1"/>
    <n v="100"/>
    <n v="100"/>
    <n v="23"/>
    <s v="Wholesaler"/>
    <n v="1"/>
    <n v="2"/>
    <n v="1.5"/>
    <s v="Price_inflation Government_regulations Transportation_issues"/>
    <n v="1"/>
    <n v="0"/>
    <n v="0"/>
    <n v="0"/>
    <n v="0"/>
    <n v="1"/>
    <n v="1"/>
    <n v="0"/>
    <n v="0"/>
    <n v="0"/>
    <n v="0"/>
    <s v="yes"/>
    <s v="yes"/>
    <m/>
    <n v="60"/>
    <n v="60"/>
    <n v="23"/>
    <s v="Wholesaler"/>
    <n v="1"/>
    <n v="2"/>
    <n v="1.5"/>
    <s v="Price_inflation Government_regulations Transportation_issues"/>
    <n v="1"/>
    <n v="0"/>
    <n v="0"/>
    <n v="0"/>
    <n v="0"/>
    <n v="1"/>
    <n v="1"/>
    <n v="0"/>
    <n v="0"/>
    <n v="0"/>
    <n v="0"/>
    <s v="yes"/>
    <s v="yes"/>
    <m/>
    <n v="300"/>
    <n v="300"/>
    <n v="23"/>
    <s v="Wholesaler"/>
    <n v="1"/>
    <n v="2"/>
    <n v="1.5"/>
    <s v="Price_inflation Government_regulations Transportation_issues"/>
    <n v="1"/>
    <n v="0"/>
    <n v="0"/>
    <n v="0"/>
    <n v="0"/>
    <n v="1"/>
    <n v="1"/>
    <n v="0"/>
    <n v="0"/>
    <n v="0"/>
    <n v="0"/>
    <m/>
    <n v="21702174"/>
    <s v="d376f648-9d67-4e03-bffb-4dff06016445"/>
    <s v="2018-04-24T18:12:44"/>
    <n v="14"/>
  </r>
  <r>
    <s v="YE0126"/>
    <s v="2018-04-24T21:12:37.767+03:00"/>
    <s v="2018-04-24T21:17:57.233+03:00"/>
    <s v="2018-04-24"/>
    <s v="ee.humanitarianresponse.info:HgjRJik8bhhBqH7r"/>
    <s v="2018-04-21"/>
    <s v="مؤسسة التنمية المستدامة"/>
    <s v="SDF"/>
    <x v="7"/>
    <s v="YE13"/>
    <s v="Aththaorah"/>
    <s v="YE1309"/>
    <s v="بقالة العماري"/>
    <s v="  Al-Sabal / Gawlat Al-Odain"/>
    <s v="Other"/>
    <s v="Urban"/>
    <s v="no"/>
    <m/>
    <m/>
    <m/>
    <m/>
    <m/>
    <m/>
    <m/>
    <m/>
    <m/>
    <m/>
    <m/>
    <m/>
    <m/>
    <m/>
    <m/>
    <m/>
    <m/>
    <m/>
    <m/>
    <m/>
    <m/>
    <s v="no"/>
    <m/>
    <m/>
    <m/>
    <m/>
    <m/>
    <m/>
    <m/>
    <m/>
    <m/>
    <m/>
    <m/>
    <m/>
    <m/>
    <m/>
    <m/>
    <m/>
    <m/>
    <m/>
    <m/>
    <m/>
    <m/>
    <s v="yes"/>
    <s v="yes"/>
    <m/>
    <n v="50"/>
    <n v="50"/>
    <n v="23"/>
    <s v="Wholesaler"/>
    <n v="1"/>
    <n v="2"/>
    <n v="1.5"/>
    <s v="Price_inflation Government_regulations Transportation_issues"/>
    <n v="1"/>
    <n v="0"/>
    <n v="0"/>
    <n v="0"/>
    <n v="0"/>
    <n v="1"/>
    <n v="1"/>
    <n v="0"/>
    <n v="0"/>
    <n v="0"/>
    <n v="0"/>
    <s v="no"/>
    <m/>
    <m/>
    <m/>
    <m/>
    <m/>
    <m/>
    <m/>
    <m/>
    <m/>
    <m/>
    <m/>
    <m/>
    <m/>
    <m/>
    <m/>
    <m/>
    <m/>
    <m/>
    <m/>
    <m/>
    <m/>
    <s v="yes"/>
    <s v="yes"/>
    <n v="1"/>
    <n v="90"/>
    <n v="90"/>
    <n v="23"/>
    <s v="Wholesaler"/>
    <n v="1"/>
    <n v="2"/>
    <n v="1.5"/>
    <s v="Price_inflation Government_regulations Transportation_issues"/>
    <n v="1"/>
    <n v="0"/>
    <n v="0"/>
    <n v="0"/>
    <n v="0"/>
    <n v="1"/>
    <n v="1"/>
    <n v="0"/>
    <n v="0"/>
    <n v="0"/>
    <n v="0"/>
    <s v="yes"/>
    <s v="yes"/>
    <m/>
    <n v="50"/>
    <n v="50"/>
    <n v="23"/>
    <s v="Wholesaler"/>
    <n v="1"/>
    <n v="2"/>
    <n v="1.5"/>
    <s v="Price_inflation Government_regulations Transportation_issues"/>
    <n v="1"/>
    <n v="0"/>
    <n v="0"/>
    <n v="0"/>
    <n v="0"/>
    <n v="1"/>
    <n v="1"/>
    <n v="0"/>
    <n v="0"/>
    <n v="0"/>
    <n v="0"/>
    <s v="yes"/>
    <s v="yes"/>
    <m/>
    <n v="400"/>
    <n v="400"/>
    <n v="23"/>
    <s v="Wholesaler"/>
    <n v="1"/>
    <n v="2"/>
    <n v="1.5"/>
    <s v="Price_inflation Government_regulations Transportation_issues"/>
    <n v="1"/>
    <n v="0"/>
    <n v="0"/>
    <n v="0"/>
    <n v="0"/>
    <n v="1"/>
    <n v="1"/>
    <n v="0"/>
    <n v="0"/>
    <n v="0"/>
    <n v="0"/>
    <m/>
    <n v="21702294"/>
    <s v="b6d86ea5-6746-4bc5-81b2-ce60f64b1b6c"/>
    <s v="2018-04-24T18:18:04"/>
    <n v="16"/>
  </r>
  <r>
    <s v="YE0127"/>
    <s v="2018-04-24T21:17:57.656+03:00"/>
    <s v="2018-04-24T21:41:39.313+03:00"/>
    <s v="2018-04-24"/>
    <s v="ee.humanitarianresponse.info:HgjRJik8bhhBqH7r"/>
    <s v="2018-04-21"/>
    <s v="مؤسسة التنمية المستدامة"/>
    <s v="SDF"/>
    <x v="7"/>
    <s v="YE13"/>
    <s v="Aththaorah"/>
    <s v="YE1309"/>
    <s v="مركز القديمي"/>
    <s v="AL Hamadi mini market"/>
    <s v="Other"/>
    <s v="Urban"/>
    <s v="no"/>
    <m/>
    <m/>
    <m/>
    <m/>
    <m/>
    <m/>
    <m/>
    <m/>
    <m/>
    <m/>
    <m/>
    <m/>
    <m/>
    <m/>
    <m/>
    <m/>
    <m/>
    <m/>
    <m/>
    <m/>
    <m/>
    <s v="no"/>
    <m/>
    <m/>
    <m/>
    <m/>
    <m/>
    <m/>
    <m/>
    <m/>
    <m/>
    <m/>
    <m/>
    <m/>
    <m/>
    <m/>
    <m/>
    <m/>
    <m/>
    <m/>
    <m/>
    <m/>
    <m/>
    <s v="yes"/>
    <s v="No"/>
    <n v="15"/>
    <n v="1040"/>
    <m/>
    <n v="23"/>
    <s v="Other"/>
    <n v="1"/>
    <n v="2"/>
    <n v="1.5"/>
    <s v="Price_inflation Supply_shortage Government_regulations Transportation_issues"/>
    <n v="1"/>
    <n v="0"/>
    <n v="0"/>
    <n v="0"/>
    <n v="1"/>
    <n v="1"/>
    <n v="1"/>
    <n v="0"/>
    <n v="0"/>
    <n v="0"/>
    <n v="0"/>
    <s v="no"/>
    <m/>
    <m/>
    <m/>
    <m/>
    <m/>
    <m/>
    <m/>
    <m/>
    <m/>
    <m/>
    <m/>
    <m/>
    <m/>
    <m/>
    <m/>
    <m/>
    <m/>
    <m/>
    <m/>
    <m/>
    <m/>
    <s v="yes"/>
    <s v="no"/>
    <n v="750"/>
    <n v="600"/>
    <n v="80"/>
    <n v="23"/>
    <s v="Wholesaler"/>
    <n v="1"/>
    <n v="3"/>
    <n v="2"/>
    <s v="Price_inflation Liquidity_shortage Supply_shortage Government_regulations"/>
    <n v="1"/>
    <n v="1"/>
    <n v="0"/>
    <n v="0"/>
    <n v="1"/>
    <n v="1"/>
    <n v="0"/>
    <n v="0"/>
    <n v="0"/>
    <n v="0"/>
    <n v="0"/>
    <s v="yes"/>
    <s v="No"/>
    <n v="4800"/>
    <n v="2880"/>
    <n v="60"/>
    <n v="23"/>
    <s v="Other"/>
    <n v="1"/>
    <n v="7"/>
    <n v="4"/>
    <s v="Price_inflation Liquidity_shortage Supply_shortage Government_regulations Transportation_issues"/>
    <n v="1"/>
    <n v="1"/>
    <n v="0"/>
    <n v="0"/>
    <n v="1"/>
    <n v="1"/>
    <n v="1"/>
    <n v="0"/>
    <n v="0"/>
    <n v="0"/>
    <n v="0"/>
    <s v="yes"/>
    <s v="no"/>
    <n v="16"/>
    <n v="4800"/>
    <n v="300"/>
    <n v="23"/>
    <s v="Other"/>
    <n v="1"/>
    <n v="7"/>
    <n v="4"/>
    <s v="Price_inflation Liquidity_shortage Supply_shortage Government_regulations Transportation_issues"/>
    <n v="1"/>
    <n v="1"/>
    <n v="0"/>
    <n v="0"/>
    <n v="1"/>
    <n v="1"/>
    <n v="1"/>
    <n v="0"/>
    <n v="0"/>
    <n v="0"/>
    <n v="0"/>
    <s v="محل جملة يستورد المواد من شركات و وكلاء السلع المستهدفة"/>
    <n v="21702909"/>
    <s v="8a3d85ea-de9a-4829-8d37-09b6c9935467"/>
    <s v="2018-04-24T18:41:45"/>
    <n v="18"/>
  </r>
  <r>
    <s v="YE0128"/>
    <s v="2018-04-24T21:41:39.820+03:00"/>
    <s v="2018-04-24T21:47:45.883+03:00"/>
    <s v="2018-04-24"/>
    <s v="ee.humanitarianresponse.info:HgjRJik8bhhBqH7r"/>
    <s v="2018-04-21"/>
    <s v="مؤسسة التنمية المستدامة"/>
    <s v="SDF"/>
    <x v="7"/>
    <s v="YE13"/>
    <s v="Aththaorah"/>
    <s v="YE1309"/>
    <s v="المطري للجملة"/>
    <s v="Al - Mansour station for treated water"/>
    <s v="Other"/>
    <s v="Urban"/>
    <s v="no"/>
    <m/>
    <m/>
    <m/>
    <m/>
    <m/>
    <m/>
    <m/>
    <m/>
    <m/>
    <m/>
    <m/>
    <m/>
    <m/>
    <m/>
    <m/>
    <m/>
    <m/>
    <m/>
    <m/>
    <m/>
    <m/>
    <s v="no"/>
    <m/>
    <m/>
    <m/>
    <m/>
    <m/>
    <m/>
    <m/>
    <m/>
    <m/>
    <m/>
    <m/>
    <m/>
    <m/>
    <m/>
    <m/>
    <m/>
    <m/>
    <m/>
    <m/>
    <m/>
    <m/>
    <s v="yes"/>
    <s v="No"/>
    <n v="15"/>
    <n v="900"/>
    <m/>
    <n v="23"/>
    <s v="Other"/>
    <n v="1"/>
    <n v="2"/>
    <n v="1.5"/>
    <s v="Price_inflation Government_regulations Transportation_issues"/>
    <n v="1"/>
    <n v="0"/>
    <n v="0"/>
    <n v="0"/>
    <n v="0"/>
    <n v="1"/>
    <n v="1"/>
    <n v="0"/>
    <n v="0"/>
    <n v="0"/>
    <n v="0"/>
    <s v="no"/>
    <m/>
    <m/>
    <m/>
    <m/>
    <m/>
    <m/>
    <m/>
    <m/>
    <m/>
    <m/>
    <m/>
    <m/>
    <m/>
    <m/>
    <m/>
    <m/>
    <m/>
    <m/>
    <m/>
    <m/>
    <m/>
    <s v="yes"/>
    <s v="no"/>
    <n v="750"/>
    <n v="500"/>
    <n v="66.666666666666657"/>
    <n v="23"/>
    <s v="Wholesaler"/>
    <n v="1"/>
    <n v="2"/>
    <n v="1.5"/>
    <s v="Price_inflation Government_regulations Transportation_issues"/>
    <n v="1"/>
    <n v="0"/>
    <n v="0"/>
    <n v="0"/>
    <n v="0"/>
    <n v="1"/>
    <n v="1"/>
    <n v="0"/>
    <n v="0"/>
    <n v="0"/>
    <n v="0"/>
    <s v="yes"/>
    <s v="No"/>
    <n v="4800"/>
    <n v="2400"/>
    <n v="50"/>
    <n v="23"/>
    <s v="Other"/>
    <n v="1"/>
    <n v="3"/>
    <n v="2"/>
    <s v="Price_inflation Government_regulations Transportation_issues"/>
    <n v="1"/>
    <n v="0"/>
    <n v="0"/>
    <n v="0"/>
    <n v="0"/>
    <n v="1"/>
    <n v="1"/>
    <n v="0"/>
    <n v="0"/>
    <n v="0"/>
    <n v="0"/>
    <s v="yes"/>
    <s v="no"/>
    <n v="16"/>
    <n v="5200"/>
    <n v="325"/>
    <n v="23"/>
    <s v="Other"/>
    <n v="1"/>
    <n v="3"/>
    <n v="2"/>
    <s v="Price_inflation Government_regulations Transportation_issues"/>
    <n v="1"/>
    <n v="0"/>
    <n v="0"/>
    <n v="0"/>
    <n v="0"/>
    <n v="1"/>
    <n v="1"/>
    <n v="0"/>
    <n v="0"/>
    <n v="0"/>
    <n v="0"/>
    <s v="محل جملة يستورد المواد من شركات و وكلاء السلع المستهدفة"/>
    <n v="21703432"/>
    <s v="f152936b-c320-4b17-a257-ea49df1aa74d"/>
    <s v="2018-04-24T18:47:52"/>
    <n v="19"/>
  </r>
  <r>
    <s v="YE0129"/>
    <s v="2018-04-24T21:47:46.405+03:00"/>
    <s v="2018-04-24T21:54:37.622+03:00"/>
    <s v="2018-04-24"/>
    <s v="ee.humanitarianresponse.info:HgjRJik8bhhBqH7r"/>
    <s v="2018-04-21"/>
    <s v="مؤسسة التنمية المستدامة"/>
    <s v="SDF"/>
    <x v="7"/>
    <s v="YE13"/>
    <s v="Aththaorah"/>
    <s v="YE1309"/>
    <s v="محلات الربوعي"/>
    <s v=" Al-Sayani "/>
    <s v="Other"/>
    <s v="Urban"/>
    <s v="no"/>
    <m/>
    <m/>
    <m/>
    <m/>
    <m/>
    <m/>
    <m/>
    <m/>
    <m/>
    <m/>
    <m/>
    <m/>
    <m/>
    <m/>
    <m/>
    <m/>
    <m/>
    <m/>
    <m/>
    <m/>
    <m/>
    <s v="no"/>
    <m/>
    <m/>
    <m/>
    <m/>
    <m/>
    <m/>
    <m/>
    <m/>
    <m/>
    <m/>
    <m/>
    <m/>
    <m/>
    <m/>
    <m/>
    <m/>
    <m/>
    <m/>
    <m/>
    <m/>
    <m/>
    <s v="yes"/>
    <s v="No"/>
    <n v="15"/>
    <n v="800"/>
    <m/>
    <n v="23"/>
    <s v="Other"/>
    <n v="1"/>
    <n v="2"/>
    <n v="1.5"/>
    <s v="Price_inflation Government_regulations"/>
    <n v="1"/>
    <n v="0"/>
    <n v="0"/>
    <n v="0"/>
    <n v="0"/>
    <n v="1"/>
    <n v="0"/>
    <n v="0"/>
    <n v="0"/>
    <n v="0"/>
    <n v="0"/>
    <s v="no"/>
    <m/>
    <m/>
    <m/>
    <m/>
    <m/>
    <m/>
    <m/>
    <m/>
    <m/>
    <m/>
    <m/>
    <m/>
    <m/>
    <m/>
    <m/>
    <m/>
    <m/>
    <m/>
    <m/>
    <m/>
    <m/>
    <s v="yes"/>
    <s v="no"/>
    <n v="750"/>
    <n v="480"/>
    <n v="64"/>
    <n v="23"/>
    <s v="Wholesaler"/>
    <n v="1"/>
    <n v="2"/>
    <n v="1.5"/>
    <s v="Price_inflation Government_regulations Transportation_issues"/>
    <n v="1"/>
    <n v="0"/>
    <n v="0"/>
    <n v="0"/>
    <n v="0"/>
    <n v="1"/>
    <n v="1"/>
    <n v="0"/>
    <n v="0"/>
    <n v="0"/>
    <n v="0"/>
    <s v="yes"/>
    <s v="No"/>
    <n v="4800"/>
    <n v="1968"/>
    <n v="41"/>
    <n v="23"/>
    <s v="Other"/>
    <n v="1"/>
    <n v="2"/>
    <n v="1.5"/>
    <s v="Price_inflation Government_regulations Transportation_issues"/>
    <n v="1"/>
    <n v="0"/>
    <n v="0"/>
    <n v="0"/>
    <n v="0"/>
    <n v="1"/>
    <n v="1"/>
    <n v="0"/>
    <n v="0"/>
    <n v="0"/>
    <n v="0"/>
    <s v="yes"/>
    <s v="no"/>
    <n v="16"/>
    <n v="4800"/>
    <n v="300"/>
    <n v="23"/>
    <s v="Other"/>
    <n v="1"/>
    <n v="2"/>
    <n v="1.5"/>
    <s v="Price_inflation Government_regulations Transportation_issues"/>
    <n v="1"/>
    <n v="0"/>
    <n v="0"/>
    <n v="0"/>
    <n v="0"/>
    <n v="1"/>
    <n v="1"/>
    <n v="0"/>
    <n v="0"/>
    <n v="0"/>
    <n v="0"/>
    <s v="محل جملة يستورد المواد من شركات و وكلاء السلع المستهدفة"/>
    <n v="21703656"/>
    <s v="35e376a1-e596-461f-b3c0-f910d305c64d"/>
    <s v="2018-04-24T18:54:45"/>
    <n v="21"/>
  </r>
  <r>
    <s v="YE0130"/>
    <s v="2018-04-24T21:54:38.268+03:00"/>
    <s v="2018-04-24T21:59:08.882+03:00"/>
    <s v="2018-04-24"/>
    <s v="ee.humanitarianresponse.info:HgjRJik8bhhBqH7r"/>
    <s v="2018-04-21"/>
    <s v="مؤسسة التنمية المستدامة"/>
    <s v="SDF"/>
    <x v="7"/>
    <s v="YE13"/>
    <s v="Aththaorah"/>
    <s v="YE1309"/>
    <s v="محطة اكوالينا"/>
    <s v="Al Khair mini market"/>
    <s v="Other"/>
    <s v="Urban"/>
    <s v="no"/>
    <m/>
    <m/>
    <m/>
    <m/>
    <m/>
    <m/>
    <m/>
    <m/>
    <m/>
    <m/>
    <m/>
    <m/>
    <m/>
    <m/>
    <m/>
    <m/>
    <m/>
    <m/>
    <m/>
    <m/>
    <m/>
    <s v="no"/>
    <m/>
    <m/>
    <m/>
    <m/>
    <m/>
    <m/>
    <m/>
    <m/>
    <m/>
    <m/>
    <m/>
    <m/>
    <m/>
    <m/>
    <m/>
    <m/>
    <m/>
    <m/>
    <m/>
    <m/>
    <m/>
    <s v="No"/>
    <m/>
    <m/>
    <m/>
    <m/>
    <m/>
    <m/>
    <m/>
    <m/>
    <m/>
    <m/>
    <m/>
    <m/>
    <m/>
    <m/>
    <m/>
    <m/>
    <m/>
    <m/>
    <m/>
    <m/>
    <m/>
    <s v="yes"/>
    <s v="yes"/>
    <m/>
    <n v="120"/>
    <n v="120"/>
    <n v="23"/>
    <s v="Wholesaler"/>
    <n v="1"/>
    <n v="2"/>
    <n v="1.5"/>
    <s v="Price_inflation Government_regulations Transportation_issues"/>
    <n v="1"/>
    <n v="0"/>
    <n v="0"/>
    <n v="0"/>
    <n v="0"/>
    <n v="1"/>
    <n v="1"/>
    <n v="0"/>
    <n v="0"/>
    <n v="0"/>
    <n v="0"/>
    <s v="no"/>
    <m/>
    <m/>
    <m/>
    <m/>
    <m/>
    <m/>
    <m/>
    <m/>
    <m/>
    <m/>
    <m/>
    <m/>
    <m/>
    <m/>
    <m/>
    <m/>
    <m/>
    <m/>
    <m/>
    <m/>
    <m/>
    <s v="no"/>
    <m/>
    <m/>
    <m/>
    <m/>
    <m/>
    <m/>
    <m/>
    <m/>
    <m/>
    <m/>
    <m/>
    <m/>
    <m/>
    <m/>
    <m/>
    <m/>
    <m/>
    <m/>
    <m/>
    <m/>
    <m/>
    <s v="no"/>
    <m/>
    <m/>
    <m/>
    <m/>
    <m/>
    <m/>
    <m/>
    <m/>
    <m/>
    <m/>
    <m/>
    <m/>
    <m/>
    <m/>
    <m/>
    <m/>
    <m/>
    <m/>
    <m/>
    <m/>
    <m/>
    <m/>
    <n v="21703696"/>
    <s v="02d8fc7a-d884-464a-afde-04b52c8494a4"/>
    <s v="2018-04-24T18:59:16"/>
    <n v="22"/>
  </r>
  <r>
    <s v="YE0131"/>
    <s v="2018-04-24T21:59:09.394+03:00"/>
    <s v="2018-04-24T22:02:33.990+03:00"/>
    <s v="2018-04-24"/>
    <s v="ee.humanitarianresponse.info:HgjRJik8bhhBqH7r"/>
    <s v="2018-04-21"/>
    <s v="مؤسسة التنمية المستدامة"/>
    <s v="SDF"/>
    <x v="7"/>
    <s v="YE13"/>
    <s v="Aththaorah"/>
    <s v="YE1309"/>
    <s v="محطة الرضوان"/>
    <s v="Al Naseem station for treatd water"/>
    <s v="Other"/>
    <s v="Urban"/>
    <s v="no"/>
    <m/>
    <m/>
    <m/>
    <m/>
    <m/>
    <m/>
    <m/>
    <m/>
    <m/>
    <m/>
    <m/>
    <m/>
    <m/>
    <m/>
    <m/>
    <m/>
    <m/>
    <m/>
    <m/>
    <m/>
    <m/>
    <s v="no"/>
    <m/>
    <m/>
    <m/>
    <m/>
    <m/>
    <m/>
    <m/>
    <m/>
    <m/>
    <m/>
    <m/>
    <m/>
    <m/>
    <m/>
    <m/>
    <m/>
    <m/>
    <m/>
    <m/>
    <m/>
    <m/>
    <s v="No"/>
    <m/>
    <m/>
    <m/>
    <m/>
    <m/>
    <m/>
    <m/>
    <m/>
    <m/>
    <m/>
    <m/>
    <m/>
    <m/>
    <m/>
    <m/>
    <m/>
    <m/>
    <m/>
    <m/>
    <m/>
    <m/>
    <s v="yes"/>
    <s v="yes"/>
    <m/>
    <n v="100"/>
    <n v="100"/>
    <n v="23"/>
    <s v="Wholesaler"/>
    <n v="1"/>
    <n v="2"/>
    <n v="1.5"/>
    <s v="Price_inflation Government_regulations Transportation_issues"/>
    <n v="1"/>
    <n v="0"/>
    <n v="0"/>
    <n v="0"/>
    <n v="0"/>
    <n v="1"/>
    <n v="1"/>
    <n v="0"/>
    <n v="0"/>
    <n v="0"/>
    <n v="0"/>
    <s v="no"/>
    <m/>
    <m/>
    <m/>
    <m/>
    <m/>
    <m/>
    <m/>
    <m/>
    <m/>
    <m/>
    <m/>
    <m/>
    <m/>
    <m/>
    <m/>
    <m/>
    <m/>
    <m/>
    <m/>
    <m/>
    <m/>
    <s v="no"/>
    <m/>
    <m/>
    <m/>
    <m/>
    <m/>
    <m/>
    <m/>
    <m/>
    <m/>
    <m/>
    <m/>
    <m/>
    <m/>
    <m/>
    <m/>
    <m/>
    <m/>
    <m/>
    <m/>
    <m/>
    <m/>
    <s v="no"/>
    <m/>
    <m/>
    <m/>
    <m/>
    <m/>
    <m/>
    <m/>
    <m/>
    <m/>
    <m/>
    <m/>
    <m/>
    <m/>
    <m/>
    <m/>
    <m/>
    <m/>
    <m/>
    <m/>
    <m/>
    <m/>
    <m/>
    <n v="21703736"/>
    <s v="7fbf0ee3-117f-4ba7-b686-ae18e6e9e3f3"/>
    <s v="2018-04-24T19:02:40"/>
    <n v="23"/>
  </r>
  <r>
    <s v="YE0140"/>
    <s v="2018-04-24T20:26:46.079+03:00"/>
    <s v="2018-04-24T20:35:21.412+03:00"/>
    <s v="2018-04-24"/>
    <s v="ee.humanitarianresponse.info:HgjRJik8bhhBqH7r"/>
    <s v="2018-04-21"/>
    <s v="مؤسسة التنمية المستدامة (ٍSDF)"/>
    <s v="SDF"/>
    <x v="7"/>
    <s v="YE13"/>
    <s v="Aththaorah"/>
    <s v="YE1309"/>
    <s v="محطة الشرق"/>
    <s v=" Althalatheen   street"/>
    <s v="Other"/>
    <s v="Urban"/>
    <s v="yes"/>
    <s v="yes"/>
    <m/>
    <n v="360"/>
    <n v="360"/>
    <n v="18"/>
    <s v="Wholesaler"/>
    <n v="1"/>
    <n v="7"/>
    <n v="4"/>
    <s v="Price_inflation Supply_shortage Government_regulations"/>
    <n v="1"/>
    <n v="0"/>
    <n v="0"/>
    <n v="0"/>
    <n v="1"/>
    <n v="1"/>
    <n v="0"/>
    <n v="0"/>
    <n v="0"/>
    <n v="0"/>
    <n v="0"/>
    <s v="yes"/>
    <s v="yes"/>
    <m/>
    <n v="350"/>
    <n v="350"/>
    <n v="18"/>
    <s v="Wholesaler"/>
    <n v="1"/>
    <n v="7"/>
    <n v="4"/>
    <s v="Price_inflation Supply_shortage Government_regulations"/>
    <n v="1"/>
    <n v="0"/>
    <n v="0"/>
    <n v="0"/>
    <n v="1"/>
    <n v="1"/>
    <n v="0"/>
    <n v="0"/>
    <n v="0"/>
    <n v="0"/>
    <n v="0"/>
    <s v="No"/>
    <m/>
    <m/>
    <m/>
    <m/>
    <m/>
    <m/>
    <m/>
    <m/>
    <m/>
    <m/>
    <m/>
    <m/>
    <m/>
    <m/>
    <m/>
    <m/>
    <m/>
    <m/>
    <m/>
    <m/>
    <m/>
    <s v="no"/>
    <m/>
    <m/>
    <m/>
    <m/>
    <m/>
    <m/>
    <m/>
    <m/>
    <m/>
    <m/>
    <m/>
    <m/>
    <m/>
    <m/>
    <m/>
    <m/>
    <m/>
    <m/>
    <m/>
    <m/>
    <m/>
    <s v="no"/>
    <m/>
    <m/>
    <m/>
    <m/>
    <m/>
    <m/>
    <m/>
    <m/>
    <m/>
    <m/>
    <m/>
    <m/>
    <m/>
    <m/>
    <m/>
    <m/>
    <m/>
    <m/>
    <m/>
    <m/>
    <m/>
    <s v="no"/>
    <m/>
    <m/>
    <m/>
    <m/>
    <m/>
    <m/>
    <m/>
    <m/>
    <m/>
    <m/>
    <m/>
    <m/>
    <m/>
    <m/>
    <m/>
    <m/>
    <m/>
    <m/>
    <m/>
    <m/>
    <m/>
    <s v="no"/>
    <m/>
    <m/>
    <m/>
    <m/>
    <m/>
    <m/>
    <m/>
    <m/>
    <m/>
    <m/>
    <m/>
    <m/>
    <m/>
    <m/>
    <m/>
    <m/>
    <m/>
    <m/>
    <m/>
    <m/>
    <m/>
    <s v="يئتي التاجر بل الوقود و الديزل من حضرموت و مأرب"/>
    <n v="21701069"/>
    <s v="af3a81a5-b6b8-4cf6-b7a4-b502f2b3a106"/>
    <s v="2018-04-24T17:35:28"/>
    <n v="9"/>
  </r>
  <r>
    <s v="YE0141"/>
    <s v="2018-04-24T20:35:21.919+03:00"/>
    <s v="2018-04-24T20:41:31.265+03:00"/>
    <s v="2018-04-24"/>
    <s v="ee.humanitarianresponse.info:HgjRJik8bhhBqH7r"/>
    <s v="2018-04-21"/>
    <s v="مؤسسة التنمية المستدامة (SDF)"/>
    <s v="SDF"/>
    <x v="7"/>
    <s v="YE13"/>
    <s v="Aththaorah"/>
    <s v="YE1309"/>
    <s v="محطة القشيبي"/>
    <s v="Al Tabri mini market"/>
    <s v="Other"/>
    <s v="Urban"/>
    <s v="yes"/>
    <s v="yes"/>
    <m/>
    <n v="360"/>
    <n v="360"/>
    <n v="18"/>
    <s v="Wholesaler"/>
    <n v="3"/>
    <n v="7"/>
    <n v="5"/>
    <s v="Price_inflation Liquidity_shortage Insecurity_and_instability Government_regulations Transportation_issues"/>
    <n v="1"/>
    <n v="1"/>
    <n v="0"/>
    <n v="1"/>
    <n v="0"/>
    <n v="1"/>
    <n v="1"/>
    <n v="0"/>
    <n v="0"/>
    <n v="0"/>
    <n v="0"/>
    <s v="yes"/>
    <s v="yes"/>
    <m/>
    <n v="355"/>
    <n v="355"/>
    <n v="18"/>
    <s v="Wholesaler"/>
    <n v="3"/>
    <n v="7"/>
    <n v="5"/>
    <s v="Price_inflation Liquidity_shortage Insecurity_and_instability Government_regulations Transportation_issues"/>
    <n v="1"/>
    <n v="1"/>
    <n v="0"/>
    <n v="1"/>
    <n v="0"/>
    <n v="1"/>
    <n v="1"/>
    <n v="0"/>
    <n v="0"/>
    <n v="0"/>
    <n v="0"/>
    <s v="No"/>
    <m/>
    <m/>
    <m/>
    <m/>
    <m/>
    <m/>
    <m/>
    <m/>
    <m/>
    <m/>
    <m/>
    <m/>
    <m/>
    <m/>
    <m/>
    <m/>
    <m/>
    <m/>
    <m/>
    <m/>
    <m/>
    <s v="no"/>
    <m/>
    <m/>
    <m/>
    <m/>
    <m/>
    <m/>
    <m/>
    <m/>
    <m/>
    <m/>
    <m/>
    <m/>
    <m/>
    <m/>
    <m/>
    <m/>
    <m/>
    <m/>
    <m/>
    <m/>
    <m/>
    <s v="no"/>
    <m/>
    <m/>
    <m/>
    <m/>
    <m/>
    <m/>
    <m/>
    <m/>
    <m/>
    <m/>
    <m/>
    <m/>
    <m/>
    <m/>
    <m/>
    <m/>
    <m/>
    <m/>
    <m/>
    <m/>
    <m/>
    <s v="no"/>
    <m/>
    <m/>
    <m/>
    <m/>
    <m/>
    <m/>
    <m/>
    <m/>
    <m/>
    <m/>
    <m/>
    <m/>
    <m/>
    <m/>
    <m/>
    <m/>
    <m/>
    <m/>
    <m/>
    <m/>
    <m/>
    <s v="no"/>
    <m/>
    <m/>
    <m/>
    <m/>
    <m/>
    <m/>
    <m/>
    <m/>
    <m/>
    <m/>
    <m/>
    <m/>
    <m/>
    <m/>
    <m/>
    <m/>
    <m/>
    <m/>
    <m/>
    <m/>
    <m/>
    <s v="يئتي التاجر بل الوقود و الديزل من حضرموت"/>
    <n v="21701235"/>
    <s v="8fdb92f8-8ebd-4bfb-83fb-d32daa031c21"/>
    <s v="2018-04-24T17:41:38"/>
    <n v="10"/>
  </r>
  <r>
    <s v="YE0212"/>
    <s v="2018-04-25T22:08:51.294+03:00"/>
    <s v="2018-04-25T22:14:54.880+03:00"/>
    <s v="2018-04-25"/>
    <s v="ee.humanitarianresponse.info:Gn1kbJ9ZIBahbYEb"/>
    <s v="2018-04-24"/>
    <s v="المنتدى الوطني للتنمية الانسانية"/>
    <s v="National Forum for Human Development"/>
    <x v="9"/>
    <s v="YE23"/>
    <s v="Attyal"/>
    <s v="YE2313"/>
    <s v="سوق بني سحام"/>
    <s v="Abdul Aziz Al - Qubati Supplies"/>
    <s v="Other"/>
    <s v="Rural"/>
    <s v="yes"/>
    <s v="yes"/>
    <m/>
    <n v="380"/>
    <n v="380"/>
    <n v="23"/>
    <s v="Other"/>
    <n v="4"/>
    <n v="5"/>
    <n v="4.5"/>
    <s v="Price_inflation Liquidity_shortage Shortage_of_demand Supply_shortage Transportation_issues"/>
    <n v="1"/>
    <n v="1"/>
    <n v="1"/>
    <n v="0"/>
    <n v="1"/>
    <n v="0"/>
    <n v="1"/>
    <n v="0"/>
    <n v="0"/>
    <n v="0"/>
    <n v="0"/>
    <s v="yes"/>
    <s v="yes"/>
    <m/>
    <n v="385"/>
    <n v="385"/>
    <n v="23"/>
    <s v="Wholesaler"/>
    <n v="3"/>
    <n v="4"/>
    <n v="3.5"/>
    <s v="Price_inflation Liquidity_shortage Shortage_of_demand Supply_shortage Transportation_issues"/>
    <n v="1"/>
    <n v="1"/>
    <n v="1"/>
    <n v="0"/>
    <n v="1"/>
    <n v="0"/>
    <n v="1"/>
    <n v="0"/>
    <n v="0"/>
    <n v="0"/>
    <n v="0"/>
    <s v="yes"/>
    <s v="yes"/>
    <m/>
    <n v="90"/>
    <n v="90"/>
    <n v="23"/>
    <s v="Wholesaler"/>
    <n v="3"/>
    <n v="4"/>
    <n v="3.5"/>
    <s v="Price_inflation Liquidity_shortage Shortage_of_demand Supply_shortage Transportation_issues"/>
    <n v="1"/>
    <n v="1"/>
    <n v="1"/>
    <n v="0"/>
    <n v="1"/>
    <n v="0"/>
    <n v="1"/>
    <n v="0"/>
    <n v="0"/>
    <n v="0"/>
    <n v="0"/>
    <s v="no"/>
    <m/>
    <m/>
    <m/>
    <m/>
    <m/>
    <m/>
    <m/>
    <m/>
    <m/>
    <m/>
    <m/>
    <m/>
    <m/>
    <m/>
    <m/>
    <m/>
    <m/>
    <m/>
    <m/>
    <m/>
    <m/>
    <s v="yes"/>
    <s v="no"/>
    <n v="1"/>
    <n v="100"/>
    <n v="100"/>
    <n v="23"/>
    <s v="Wholesaler"/>
    <n v="3"/>
    <n v="4"/>
    <n v="3.5"/>
    <s v="Price_inflation Liquidity_shortage Shortage_of_demand Supply_shortage Transportation_issues"/>
    <n v="1"/>
    <n v="1"/>
    <n v="1"/>
    <n v="0"/>
    <n v="1"/>
    <n v="0"/>
    <n v="1"/>
    <n v="0"/>
    <n v="0"/>
    <n v="0"/>
    <n v="0"/>
    <s v="yes"/>
    <s v="yes"/>
    <m/>
    <n v="350"/>
    <n v="350"/>
    <n v="23"/>
    <s v="Wholesaler"/>
    <n v="3"/>
    <n v="4"/>
    <n v="3.5"/>
    <s v="Price_inflation Liquidity_shortage Shortage_of_demand Supply_shortage Transportation_issues"/>
    <n v="1"/>
    <n v="1"/>
    <n v="1"/>
    <n v="0"/>
    <n v="1"/>
    <n v="0"/>
    <n v="1"/>
    <n v="0"/>
    <n v="0"/>
    <n v="0"/>
    <n v="0"/>
    <s v="yes"/>
    <s v="yes"/>
    <m/>
    <n v="350"/>
    <n v="350"/>
    <n v="23"/>
    <s v="Wholesaler"/>
    <n v="3"/>
    <n v="4"/>
    <n v="3.5"/>
    <s v="Price_inflation Shortage_of_demand Supply_shortage Transportation_issues"/>
    <n v="1"/>
    <n v="0"/>
    <n v="1"/>
    <n v="0"/>
    <n v="1"/>
    <n v="0"/>
    <n v="1"/>
    <n v="0"/>
    <n v="0"/>
    <n v="0"/>
    <n v="0"/>
    <m/>
    <n v="21762173"/>
    <s v="81681f64-ae22-4e8c-bd2c-08637ef0b604"/>
    <s v="2018-04-25T19:14:58"/>
    <n v="71"/>
  </r>
  <r>
    <s v="YE0013"/>
    <s v="2018-04-27T03:26:50.008+03:00"/>
    <s v="2018-04-27T03:30:21.898+03:00"/>
    <s v="2018-04-27"/>
    <s v="ee.humanitarianresponse.info:01ufehMPk0fm5ajf"/>
    <s v="2018-04-26"/>
    <s v="Save the Children"/>
    <s v="Save the Children"/>
    <x v="3"/>
    <s v="YE18"/>
    <s v="Az Zaydiyah"/>
    <s v="YE1807"/>
    <s v="AlZaidia District"/>
    <s v="Al Meshjab"/>
    <s v="District_level_market"/>
    <s v="Urban"/>
    <s v="yes"/>
    <s v="yes"/>
    <m/>
    <n v="360"/>
    <n v="360"/>
    <n v="18"/>
    <s v="Wholesaler"/>
    <n v="2"/>
    <m/>
    <n v="2"/>
    <s v="Price_inflation Transportation_issues"/>
    <n v="1"/>
    <n v="0"/>
    <n v="0"/>
    <n v="0"/>
    <n v="0"/>
    <n v="0"/>
    <n v="1"/>
    <n v="0"/>
    <n v="0"/>
    <n v="0"/>
    <n v="0"/>
    <s v="yes"/>
    <s v="yes"/>
    <m/>
    <n v="345"/>
    <n v="345"/>
    <n v="18"/>
    <s v="Wholesaler"/>
    <n v="2"/>
    <m/>
    <n v="2"/>
    <s v="Price_inflation Transportation_issues"/>
    <n v="1"/>
    <n v="0"/>
    <n v="0"/>
    <n v="0"/>
    <n v="0"/>
    <n v="0"/>
    <n v="1"/>
    <n v="0"/>
    <n v="0"/>
    <n v="0"/>
    <n v="0"/>
    <s v="yes"/>
    <s v="yes"/>
    <m/>
    <n v="100"/>
    <n v="100"/>
    <n v="18"/>
    <s v="Wholesaler"/>
    <n v="1"/>
    <m/>
    <n v="1"/>
    <s v="Transportation_issues"/>
    <n v="0"/>
    <n v="0"/>
    <n v="0"/>
    <n v="0"/>
    <n v="0"/>
    <n v="0"/>
    <n v="1"/>
    <n v="0"/>
    <n v="0"/>
    <n v="0"/>
    <n v="0"/>
    <s v="no"/>
    <m/>
    <m/>
    <m/>
    <m/>
    <m/>
    <m/>
    <m/>
    <m/>
    <m/>
    <m/>
    <m/>
    <m/>
    <m/>
    <m/>
    <m/>
    <m/>
    <m/>
    <m/>
    <m/>
    <m/>
    <m/>
    <s v="yes"/>
    <s v="yes"/>
    <n v="70"/>
    <n v="100"/>
    <n v="142.85714285714286"/>
    <n v="18"/>
    <s v="Wholesaler"/>
    <n v="1"/>
    <m/>
    <n v="1"/>
    <s v="Transportation_issues"/>
    <n v="0"/>
    <n v="0"/>
    <n v="0"/>
    <n v="0"/>
    <n v="0"/>
    <n v="0"/>
    <n v="1"/>
    <n v="0"/>
    <n v="0"/>
    <n v="0"/>
    <n v="0"/>
    <s v="yes"/>
    <s v="yes"/>
    <m/>
    <n v="225"/>
    <n v="225"/>
    <n v="18"/>
    <s v="Wholesaler"/>
    <n v="1"/>
    <m/>
    <n v="1"/>
    <s v="Transportation_issues"/>
    <n v="0"/>
    <n v="0"/>
    <n v="0"/>
    <n v="0"/>
    <n v="0"/>
    <n v="0"/>
    <n v="1"/>
    <n v="0"/>
    <n v="0"/>
    <n v="0"/>
    <n v="0"/>
    <s v="no"/>
    <m/>
    <m/>
    <m/>
    <m/>
    <m/>
    <m/>
    <m/>
    <m/>
    <m/>
    <m/>
    <m/>
    <m/>
    <m/>
    <m/>
    <m/>
    <m/>
    <m/>
    <m/>
    <m/>
    <m/>
    <m/>
    <m/>
    <n v="21931002"/>
    <s v="8cc0b44f-ce74-4037-90dc-8f48e1e45148"/>
    <s v="2018-04-29T18:42:33"/>
    <n v="230"/>
  </r>
  <r>
    <s v="YE0137"/>
    <s v="2018-04-30T17:56:25.512+03:00"/>
    <s v="2018-04-30T18:01:51.983+03:00"/>
    <s v="2018-04-30"/>
    <s v="ee.humanitarianresponse.info:HgjRJik8bhhBqH7r"/>
    <s v="2018-04-29"/>
    <s v="مؤسسة التنمية المستدامة"/>
    <s v="SDF"/>
    <x v="3"/>
    <s v="YE18"/>
    <s v="Az Zuhrah"/>
    <s v="YE1801"/>
    <s v="لا يوجد"/>
    <s v="Al Galaa Supermarket"/>
    <s v="Other"/>
    <s v="Rural"/>
    <s v="yes"/>
    <s v="yes"/>
    <m/>
    <n v="350"/>
    <n v="350"/>
    <n v="18"/>
    <s v="Wholesaler"/>
    <n v="1"/>
    <n v="1"/>
    <n v="1"/>
    <s v="Price_inflation Insecurity_and_instability Transportation_issues"/>
    <n v="1"/>
    <n v="0"/>
    <n v="0"/>
    <n v="1"/>
    <n v="0"/>
    <n v="0"/>
    <n v="1"/>
    <n v="0"/>
    <n v="0"/>
    <n v="0"/>
    <n v="0"/>
    <s v="yes"/>
    <s v="yes"/>
    <m/>
    <n v="350"/>
    <n v="350"/>
    <n v="18"/>
    <s v="Wholesaler"/>
    <n v="1"/>
    <n v="1"/>
    <n v="1"/>
    <s v="Price_inflation Insecurity_and_instability Transportation_issues"/>
    <n v="1"/>
    <n v="0"/>
    <n v="0"/>
    <n v="1"/>
    <n v="0"/>
    <n v="0"/>
    <n v="1"/>
    <n v="0"/>
    <n v="0"/>
    <n v="0"/>
    <n v="0"/>
    <s v="No"/>
    <m/>
    <m/>
    <m/>
    <m/>
    <m/>
    <m/>
    <m/>
    <m/>
    <m/>
    <m/>
    <m/>
    <m/>
    <m/>
    <m/>
    <m/>
    <m/>
    <m/>
    <m/>
    <m/>
    <m/>
    <m/>
    <s v="no"/>
    <m/>
    <m/>
    <m/>
    <m/>
    <m/>
    <m/>
    <m/>
    <m/>
    <m/>
    <m/>
    <m/>
    <m/>
    <m/>
    <m/>
    <m/>
    <m/>
    <m/>
    <m/>
    <m/>
    <m/>
    <m/>
    <s v="no"/>
    <m/>
    <m/>
    <m/>
    <m/>
    <m/>
    <m/>
    <m/>
    <m/>
    <m/>
    <m/>
    <m/>
    <m/>
    <m/>
    <m/>
    <m/>
    <m/>
    <m/>
    <m/>
    <m/>
    <m/>
    <m/>
    <s v="no"/>
    <m/>
    <m/>
    <m/>
    <m/>
    <m/>
    <m/>
    <m/>
    <m/>
    <m/>
    <m/>
    <m/>
    <m/>
    <m/>
    <m/>
    <m/>
    <m/>
    <m/>
    <m/>
    <m/>
    <m/>
    <m/>
    <s v="no"/>
    <m/>
    <m/>
    <m/>
    <m/>
    <m/>
    <m/>
    <m/>
    <m/>
    <m/>
    <m/>
    <m/>
    <m/>
    <m/>
    <m/>
    <m/>
    <m/>
    <m/>
    <m/>
    <m/>
    <m/>
    <m/>
    <m/>
    <n v="21983489"/>
    <s v="03022120-af09-4e41-bbe3-8eaaaf050d70"/>
    <s v="2018-04-30T15:01:59"/>
    <n v="243"/>
  </r>
  <r>
    <s v="YE0138"/>
    <s v="2018-04-30T18:01:52.303+03:00"/>
    <s v="2018-04-30T18:04:57.651+03:00"/>
    <s v="2018-04-30"/>
    <s v="ee.humanitarianresponse.info:HgjRJik8bhhBqH7r"/>
    <s v="2018-04-29"/>
    <s v="مؤسسة التنمية المستدامة"/>
    <s v="SDF"/>
    <x v="3"/>
    <s v="YE18"/>
    <s v="Az Zuhrah"/>
    <s v="YE1801"/>
    <s v="لا يوجد"/>
    <s v="City Sky Supermarket"/>
    <s v="Other"/>
    <s v="Rural"/>
    <s v="no"/>
    <m/>
    <m/>
    <m/>
    <m/>
    <m/>
    <m/>
    <m/>
    <m/>
    <m/>
    <m/>
    <m/>
    <m/>
    <m/>
    <m/>
    <m/>
    <m/>
    <m/>
    <m/>
    <m/>
    <m/>
    <m/>
    <s v="no"/>
    <m/>
    <m/>
    <m/>
    <m/>
    <m/>
    <m/>
    <m/>
    <m/>
    <m/>
    <m/>
    <m/>
    <m/>
    <m/>
    <m/>
    <m/>
    <m/>
    <m/>
    <m/>
    <m/>
    <m/>
    <m/>
    <s v="No"/>
    <m/>
    <m/>
    <m/>
    <m/>
    <m/>
    <m/>
    <m/>
    <m/>
    <m/>
    <m/>
    <m/>
    <m/>
    <m/>
    <m/>
    <m/>
    <m/>
    <m/>
    <m/>
    <m/>
    <m/>
    <m/>
    <s v="yes"/>
    <s v="yes"/>
    <m/>
    <s v="50"/>
    <m/>
    <n v="18"/>
    <s v="Wholesaler"/>
    <n v="1"/>
    <n v="1"/>
    <n v="1"/>
    <s v="Price_inflation Insecurity_and_instability Transportation_issues"/>
    <n v="1"/>
    <n v="0"/>
    <n v="0"/>
    <n v="1"/>
    <n v="0"/>
    <n v="0"/>
    <n v="1"/>
    <n v="0"/>
    <n v="0"/>
    <n v="0"/>
    <n v="0"/>
    <s v="no"/>
    <m/>
    <m/>
    <m/>
    <m/>
    <m/>
    <m/>
    <m/>
    <m/>
    <m/>
    <m/>
    <m/>
    <m/>
    <m/>
    <m/>
    <m/>
    <m/>
    <m/>
    <m/>
    <m/>
    <m/>
    <m/>
    <s v="no"/>
    <m/>
    <m/>
    <m/>
    <m/>
    <m/>
    <m/>
    <m/>
    <m/>
    <m/>
    <m/>
    <m/>
    <m/>
    <m/>
    <m/>
    <m/>
    <m/>
    <m/>
    <m/>
    <m/>
    <m/>
    <m/>
    <s v="no"/>
    <m/>
    <m/>
    <m/>
    <m/>
    <m/>
    <m/>
    <m/>
    <m/>
    <m/>
    <m/>
    <m/>
    <m/>
    <m/>
    <m/>
    <m/>
    <m/>
    <m/>
    <m/>
    <m/>
    <m/>
    <m/>
    <m/>
    <n v="21983797"/>
    <s v="fda8241e-396b-4500-805a-d7093ad76c7c"/>
    <s v="2018-04-30T15:05:04"/>
    <n v="244"/>
  </r>
  <r>
    <s v="YE0139"/>
    <s v="2018-04-30T18:04:58.019+03:00"/>
    <s v="2018-04-30T18:12:45.633+03:00"/>
    <s v="2018-04-30"/>
    <s v="ee.humanitarianresponse.info:HgjRJik8bhhBqH7r"/>
    <s v="2018-04-29"/>
    <s v="مؤسسة التنمية المستدامة"/>
    <s v="SDF"/>
    <x v="3"/>
    <s v="YE18"/>
    <s v="Az Zuhrah"/>
    <s v="YE1801"/>
    <s v="لا يوجد"/>
    <s v="Al Joma'a Market"/>
    <s v="Other"/>
    <s v="Rural"/>
    <s v="no"/>
    <m/>
    <m/>
    <m/>
    <m/>
    <m/>
    <m/>
    <m/>
    <m/>
    <m/>
    <m/>
    <m/>
    <m/>
    <m/>
    <m/>
    <m/>
    <m/>
    <m/>
    <m/>
    <m/>
    <m/>
    <m/>
    <s v="no"/>
    <m/>
    <m/>
    <m/>
    <m/>
    <m/>
    <m/>
    <m/>
    <m/>
    <m/>
    <m/>
    <m/>
    <m/>
    <m/>
    <m/>
    <m/>
    <m/>
    <m/>
    <m/>
    <m/>
    <m/>
    <m/>
    <s v="yes"/>
    <s v="yes"/>
    <m/>
    <n v="100"/>
    <n v="100"/>
    <n v="18"/>
    <s v="Vendor"/>
    <n v="1"/>
    <n v="1"/>
    <n v="1"/>
    <s v="Price_inflation Insecurity_and_instability Transportation_issues"/>
    <n v="1"/>
    <n v="0"/>
    <n v="0"/>
    <n v="1"/>
    <n v="0"/>
    <n v="0"/>
    <n v="1"/>
    <n v="0"/>
    <n v="0"/>
    <n v="0"/>
    <n v="0"/>
    <s v="no"/>
    <m/>
    <m/>
    <m/>
    <m/>
    <m/>
    <m/>
    <m/>
    <m/>
    <m/>
    <m/>
    <m/>
    <m/>
    <m/>
    <m/>
    <m/>
    <m/>
    <m/>
    <m/>
    <m/>
    <m/>
    <m/>
    <s v="yes"/>
    <s v="yes"/>
    <n v="1"/>
    <n v="100"/>
    <n v="100"/>
    <n v="18"/>
    <s v="Vendor"/>
    <n v="1"/>
    <n v="1"/>
    <n v="1"/>
    <s v="Price_inflation Insecurity_and_instability Transportation_issues"/>
    <n v="1"/>
    <n v="0"/>
    <n v="0"/>
    <n v="1"/>
    <n v="0"/>
    <n v="0"/>
    <n v="1"/>
    <n v="0"/>
    <n v="0"/>
    <n v="0"/>
    <n v="0"/>
    <s v="yes"/>
    <s v="yes"/>
    <m/>
    <n v="100"/>
    <n v="100"/>
    <n v="18"/>
    <s v="Vendor"/>
    <n v="1"/>
    <n v="1"/>
    <m/>
    <s v="Price_inflation Insecurity_and_instability Transportation_issues"/>
    <n v="1"/>
    <n v="0"/>
    <n v="0"/>
    <n v="1"/>
    <n v="0"/>
    <n v="0"/>
    <n v="1"/>
    <n v="0"/>
    <n v="0"/>
    <n v="0"/>
    <n v="0"/>
    <s v="yes"/>
    <s v="yes"/>
    <m/>
    <n v="400"/>
    <n v="400"/>
    <s v="18"/>
    <s v="Vendor"/>
    <n v="1"/>
    <n v="1"/>
    <n v="1"/>
    <s v="Price_inflation Insecurity_and_instability Transportation_issues"/>
    <n v="1"/>
    <n v="0"/>
    <n v="0"/>
    <n v="1"/>
    <n v="0"/>
    <n v="0"/>
    <n v="1"/>
    <n v="0"/>
    <n v="0"/>
    <n v="0"/>
    <n v="0"/>
    <m/>
    <n v="21984522"/>
    <s v="5047726a-0836-48e0-a02b-d1b97cf39cd3"/>
    <s v="2018-04-30T15:12:52"/>
    <n v="245"/>
  </r>
  <r>
    <s v="YE0040"/>
    <s v="2018-04-25T13:11:02.337+03:00"/>
    <s v="2018-04-25T13:15:03.288+03:00"/>
    <s v="2018-04-25"/>
    <s v="ee.humanitarianresponse.info:HgjRJik8bhhBqH7r"/>
    <s v="2018-04-22"/>
    <s v="مؤسسة التنمية المستدامة"/>
    <s v="SDF"/>
    <x v="7"/>
    <s v="YE13"/>
    <s v="Azzal"/>
    <s v="YE1303"/>
    <s v="سوبر ماركت الجلاء"/>
    <s v="Abu Dhabi station"/>
    <s v="Other"/>
    <s v="Urban"/>
    <s v="no"/>
    <m/>
    <m/>
    <m/>
    <m/>
    <m/>
    <m/>
    <m/>
    <m/>
    <m/>
    <m/>
    <m/>
    <m/>
    <m/>
    <m/>
    <m/>
    <m/>
    <m/>
    <m/>
    <m/>
    <m/>
    <m/>
    <s v="no"/>
    <m/>
    <m/>
    <m/>
    <m/>
    <m/>
    <m/>
    <m/>
    <m/>
    <m/>
    <m/>
    <m/>
    <m/>
    <m/>
    <m/>
    <m/>
    <m/>
    <m/>
    <m/>
    <m/>
    <m/>
    <m/>
    <s v="yes"/>
    <s v="yes"/>
    <m/>
    <n v="80"/>
    <n v="80"/>
    <n v="13"/>
    <s v="Wholesaler"/>
    <n v="1"/>
    <n v="2"/>
    <n v="1.5"/>
    <s v="Price_inflation"/>
    <n v="1"/>
    <n v="0"/>
    <n v="0"/>
    <n v="0"/>
    <n v="0"/>
    <n v="0"/>
    <n v="0"/>
    <n v="0"/>
    <n v="0"/>
    <n v="0"/>
    <n v="0"/>
    <s v="no"/>
    <m/>
    <m/>
    <m/>
    <m/>
    <m/>
    <m/>
    <m/>
    <m/>
    <m/>
    <m/>
    <m/>
    <m/>
    <m/>
    <m/>
    <m/>
    <m/>
    <m/>
    <m/>
    <m/>
    <m/>
    <m/>
    <s v="yes"/>
    <s v="yes"/>
    <n v="125"/>
    <n v="100"/>
    <n v="80"/>
    <n v="13"/>
    <s v="Wholesaler"/>
    <n v="1"/>
    <n v="2"/>
    <n v="1.5"/>
    <s v="Price_inflation"/>
    <n v="1"/>
    <n v="0"/>
    <n v="0"/>
    <n v="0"/>
    <n v="0"/>
    <n v="0"/>
    <n v="0"/>
    <n v="0"/>
    <n v="0"/>
    <n v="0"/>
    <n v="0"/>
    <s v="yes"/>
    <s v="yes"/>
    <m/>
    <n v="60"/>
    <n v="60"/>
    <n v="13"/>
    <s v="Wholesaler"/>
    <n v="1"/>
    <n v="2"/>
    <n v="1.5"/>
    <s v="Price_inflation"/>
    <n v="1"/>
    <n v="0"/>
    <n v="0"/>
    <n v="0"/>
    <n v="0"/>
    <n v="0"/>
    <n v="0"/>
    <n v="0"/>
    <n v="0"/>
    <n v="0"/>
    <n v="0"/>
    <s v="yes"/>
    <s v="yes"/>
    <m/>
    <n v="350"/>
    <n v="350"/>
    <n v="13"/>
    <s v="Wholesaler"/>
    <n v="1"/>
    <n v="2"/>
    <n v="1.5"/>
    <s v="Price_inflation"/>
    <n v="1"/>
    <n v="0"/>
    <n v="0"/>
    <n v="0"/>
    <n v="0"/>
    <n v="0"/>
    <n v="0"/>
    <n v="0"/>
    <n v="0"/>
    <n v="0"/>
    <n v="0"/>
    <m/>
    <n v="21726644"/>
    <s v="b0bad3cf-c73b-452e-a326-8cafd4e7a228"/>
    <s v="2018-04-25T10:15:09"/>
    <n v="45"/>
  </r>
  <r>
    <s v="YE0041"/>
    <s v="2018-04-25T13:15:03.767+03:00"/>
    <s v="2018-04-25T13:22:21.488+03:00"/>
    <s v="2018-04-25"/>
    <s v="ee.humanitarianresponse.info:HgjRJik8bhhBqH7r"/>
    <s v="2018-04-22"/>
    <s v="مؤسسة التنمية المستدامة"/>
    <s v="SDF"/>
    <x v="7"/>
    <s v="YE13"/>
    <s v="Azzal"/>
    <s v="YE1303"/>
    <s v="محلات محمد محسن المطري للجملة"/>
    <s v="Aghadeer Station"/>
    <s v="Other"/>
    <s v="Urban"/>
    <s v="no"/>
    <m/>
    <m/>
    <m/>
    <m/>
    <m/>
    <m/>
    <m/>
    <m/>
    <m/>
    <m/>
    <m/>
    <m/>
    <m/>
    <m/>
    <m/>
    <m/>
    <m/>
    <m/>
    <m/>
    <m/>
    <m/>
    <s v="no"/>
    <m/>
    <m/>
    <m/>
    <m/>
    <m/>
    <m/>
    <m/>
    <m/>
    <m/>
    <m/>
    <m/>
    <m/>
    <m/>
    <m/>
    <m/>
    <m/>
    <m/>
    <m/>
    <m/>
    <m/>
    <m/>
    <s v="yes"/>
    <s v="yes"/>
    <m/>
    <n v="57"/>
    <n v="57"/>
    <n v="13"/>
    <s v="Other"/>
    <n v="1"/>
    <n v="2"/>
    <n v="1.5"/>
    <s v="Price_inflation Government_regulations"/>
    <n v="1"/>
    <n v="0"/>
    <n v="0"/>
    <n v="0"/>
    <n v="0"/>
    <n v="1"/>
    <n v="0"/>
    <n v="0"/>
    <n v="0"/>
    <n v="0"/>
    <n v="0"/>
    <s v="no"/>
    <m/>
    <m/>
    <m/>
    <m/>
    <m/>
    <m/>
    <m/>
    <m/>
    <m/>
    <m/>
    <m/>
    <m/>
    <m/>
    <m/>
    <m/>
    <m/>
    <m/>
    <m/>
    <m/>
    <m/>
    <m/>
    <s v="yes"/>
    <s v="yes"/>
    <n v="125"/>
    <n v="80"/>
    <n v="64"/>
    <n v="23"/>
    <s v="Wholesaler"/>
    <n v="1"/>
    <n v="2"/>
    <n v="1.5"/>
    <s v="Price_inflation Government_regulations"/>
    <n v="1"/>
    <n v="0"/>
    <n v="0"/>
    <n v="0"/>
    <n v="0"/>
    <n v="1"/>
    <n v="0"/>
    <n v="0"/>
    <n v="0"/>
    <n v="0"/>
    <n v="0"/>
    <s v="yes"/>
    <s v="yes"/>
    <m/>
    <n v="48"/>
    <n v="48"/>
    <n v="13"/>
    <s v="Other"/>
    <n v="1"/>
    <n v="2"/>
    <n v="1.5"/>
    <s v="Price_inflation Government_regulations"/>
    <n v="1"/>
    <n v="0"/>
    <n v="0"/>
    <n v="0"/>
    <n v="0"/>
    <n v="1"/>
    <n v="0"/>
    <n v="0"/>
    <n v="0"/>
    <n v="0"/>
    <n v="0"/>
    <s v="yes"/>
    <s v="yes"/>
    <m/>
    <n v="325"/>
    <n v="325"/>
    <n v="13"/>
    <s v="Other"/>
    <n v="1"/>
    <n v="2"/>
    <n v="1.5"/>
    <s v="Price_inflation"/>
    <n v="1"/>
    <n v="0"/>
    <n v="0"/>
    <n v="0"/>
    <n v="0"/>
    <n v="0"/>
    <n v="0"/>
    <n v="0"/>
    <n v="0"/>
    <n v="0"/>
    <n v="0"/>
    <s v="يتم شراء المنتجات من عدة شركات ومصانع مختلفة"/>
    <n v="21727214"/>
    <s v="11fbc9eb-958e-4dbe-90af-037ec21d7503"/>
    <s v="2018-04-25T10:23:41"/>
    <n v="46"/>
  </r>
  <r>
    <s v="YE0042"/>
    <s v="2018-04-25T13:23:01.756+03:00"/>
    <s v="2018-04-25T13:29:18.760+03:00"/>
    <s v="2018-04-25"/>
    <s v="ee.humanitarianresponse.info:HgjRJik8bhhBqH7r"/>
    <s v="2018-04-22"/>
    <s v="مؤسسة التنمية المستدامة"/>
    <s v="SDF"/>
    <x v="7"/>
    <s v="YE13"/>
    <s v="Azzal"/>
    <s v="YE1303"/>
    <s v="تموينات الحردي للجملة"/>
    <s v="Aqualina station"/>
    <s v="Other"/>
    <s v="Urban"/>
    <s v="no"/>
    <m/>
    <m/>
    <m/>
    <m/>
    <m/>
    <m/>
    <m/>
    <m/>
    <m/>
    <m/>
    <m/>
    <m/>
    <m/>
    <m/>
    <m/>
    <m/>
    <m/>
    <m/>
    <m/>
    <m/>
    <m/>
    <s v="no"/>
    <m/>
    <m/>
    <m/>
    <m/>
    <m/>
    <m/>
    <m/>
    <m/>
    <m/>
    <m/>
    <m/>
    <m/>
    <m/>
    <m/>
    <m/>
    <m/>
    <m/>
    <m/>
    <m/>
    <m/>
    <m/>
    <s v="yes"/>
    <s v="yes"/>
    <m/>
    <n v="58"/>
    <n v="58"/>
    <n v="13"/>
    <s v="Other"/>
    <n v="1"/>
    <n v="2"/>
    <n v="1.5"/>
    <s v="Price_inflation"/>
    <n v="1"/>
    <n v="0"/>
    <n v="0"/>
    <n v="0"/>
    <n v="0"/>
    <n v="0"/>
    <n v="0"/>
    <n v="0"/>
    <n v="0"/>
    <n v="0"/>
    <n v="0"/>
    <s v="no"/>
    <m/>
    <m/>
    <m/>
    <m/>
    <m/>
    <m/>
    <m/>
    <m/>
    <m/>
    <m/>
    <m/>
    <m/>
    <m/>
    <m/>
    <m/>
    <m/>
    <m/>
    <m/>
    <m/>
    <m/>
    <m/>
    <s v="yes"/>
    <s v="yes"/>
    <n v="125"/>
    <n v="55"/>
    <n v="44"/>
    <n v="13"/>
    <s v="Other"/>
    <n v="1"/>
    <n v="2"/>
    <n v="1.5"/>
    <s v="Price_inflation"/>
    <n v="1"/>
    <n v="0"/>
    <n v="0"/>
    <n v="0"/>
    <n v="0"/>
    <n v="0"/>
    <n v="0"/>
    <n v="0"/>
    <n v="0"/>
    <n v="0"/>
    <n v="0"/>
    <s v="yes"/>
    <s v="yes"/>
    <m/>
    <n v="50"/>
    <n v="50"/>
    <n v="13"/>
    <s v="Other"/>
    <n v="1"/>
    <n v="2"/>
    <n v="1.5"/>
    <s v="Price_inflation"/>
    <n v="1"/>
    <n v="0"/>
    <n v="0"/>
    <n v="0"/>
    <n v="0"/>
    <n v="0"/>
    <n v="0"/>
    <n v="0"/>
    <n v="0"/>
    <n v="0"/>
    <n v="0"/>
    <s v="yes"/>
    <s v="yes"/>
    <m/>
    <n v="325"/>
    <n v="325"/>
    <n v="13"/>
    <s v="Other"/>
    <n v="1"/>
    <n v="2"/>
    <n v="1.5"/>
    <s v="Price_inflation Government_regulations"/>
    <n v="1"/>
    <n v="0"/>
    <n v="0"/>
    <n v="0"/>
    <n v="0"/>
    <n v="1"/>
    <n v="0"/>
    <n v="0"/>
    <n v="0"/>
    <n v="0"/>
    <n v="0"/>
    <s v="جميع منتجات التموينات يتم توفيرها من  المصانع والشركات الخاصه بالمنتجات"/>
    <n v="21727543"/>
    <s v="9b25ef81-a539-42f3-bdab-b5923d9eef93"/>
    <s v="2018-04-25T10:29:25"/>
    <n v="47"/>
  </r>
  <r>
    <s v="YE0043"/>
    <s v="2018-04-25T13:29:19.157+03:00"/>
    <s v="2018-04-25T13:34:45.769+03:00"/>
    <s v="2018-04-25"/>
    <s v="ee.humanitarianresponse.info:HgjRJik8bhhBqH7r"/>
    <s v="2018-04-22"/>
    <s v="مؤسسة التنمية المستدامة"/>
    <s v="SDF"/>
    <x v="7"/>
    <s v="YE13"/>
    <s v="Azzal"/>
    <s v="YE1303"/>
    <s v="المري للتموينات جملة"/>
    <s v="Al Ostoura station for treated water"/>
    <s v="Other"/>
    <s v="Urban"/>
    <s v="no"/>
    <m/>
    <m/>
    <m/>
    <m/>
    <m/>
    <m/>
    <m/>
    <m/>
    <m/>
    <m/>
    <m/>
    <m/>
    <m/>
    <m/>
    <m/>
    <m/>
    <m/>
    <m/>
    <m/>
    <m/>
    <m/>
    <s v="no"/>
    <m/>
    <m/>
    <m/>
    <m/>
    <m/>
    <m/>
    <m/>
    <m/>
    <m/>
    <m/>
    <m/>
    <m/>
    <m/>
    <m/>
    <m/>
    <m/>
    <m/>
    <m/>
    <m/>
    <m/>
    <m/>
    <s v="yes"/>
    <s v="yes"/>
    <m/>
    <n v="50"/>
    <n v="50"/>
    <n v="13"/>
    <s v="Other"/>
    <n v="1"/>
    <n v="2"/>
    <n v="1.5"/>
    <s v="Price_inflation"/>
    <n v="1"/>
    <n v="0"/>
    <n v="0"/>
    <n v="0"/>
    <n v="0"/>
    <n v="0"/>
    <n v="0"/>
    <n v="0"/>
    <n v="0"/>
    <n v="0"/>
    <n v="0"/>
    <s v="no"/>
    <m/>
    <m/>
    <m/>
    <m/>
    <m/>
    <m/>
    <m/>
    <m/>
    <m/>
    <m/>
    <m/>
    <m/>
    <m/>
    <m/>
    <m/>
    <m/>
    <m/>
    <m/>
    <m/>
    <m/>
    <m/>
    <s v="no"/>
    <m/>
    <m/>
    <m/>
    <m/>
    <m/>
    <m/>
    <m/>
    <m/>
    <m/>
    <m/>
    <m/>
    <m/>
    <m/>
    <m/>
    <m/>
    <m/>
    <m/>
    <m/>
    <m/>
    <m/>
    <m/>
    <s v="yes"/>
    <s v="yes"/>
    <m/>
    <n v="50"/>
    <n v="50"/>
    <n v="13"/>
    <s v="Other"/>
    <n v="1"/>
    <n v="2"/>
    <n v="1.5"/>
    <s v="Price_inflation"/>
    <n v="1"/>
    <n v="0"/>
    <n v="0"/>
    <n v="0"/>
    <n v="0"/>
    <n v="0"/>
    <n v="0"/>
    <n v="0"/>
    <n v="0"/>
    <n v="0"/>
    <n v="0"/>
    <s v="yes"/>
    <s v="yes"/>
    <m/>
    <n v="331"/>
    <n v="331"/>
    <n v="13"/>
    <s v="Other"/>
    <n v="1"/>
    <n v="2"/>
    <n v="1.5"/>
    <s v="Price_inflation"/>
    <n v="1"/>
    <n v="0"/>
    <n v="0"/>
    <n v="0"/>
    <n v="0"/>
    <n v="0"/>
    <n v="0"/>
    <n v="0"/>
    <n v="0"/>
    <n v="0"/>
    <n v="0"/>
    <s v="لايوجد مع التاجر اي نوع من انواع الصابون"/>
    <n v="21727833"/>
    <s v="9f4f497a-fe4b-45e7-858e-f260428c18a2"/>
    <s v="2018-04-25T10:34:54"/>
    <n v="48"/>
  </r>
  <r>
    <s v="YE0076"/>
    <s v="2018-04-25T12:59:11.558+03:00"/>
    <s v="2018-04-25T13:04:20.739+03:00"/>
    <s v="2018-04-25"/>
    <s v="ee.humanitarianresponse.info:HgjRJik8bhhBqH7r"/>
    <s v="2018-04-22"/>
    <s v="مؤسسة التنمية المستدامة"/>
    <s v="SDF"/>
    <x v="7"/>
    <s v="YE13"/>
    <s v="Azzal"/>
    <s v="YE1303"/>
    <s v="تموينات الحاج"/>
    <s v="Haidan"/>
    <s v="Other"/>
    <s v="Urban"/>
    <s v="no"/>
    <m/>
    <m/>
    <m/>
    <m/>
    <m/>
    <m/>
    <m/>
    <m/>
    <m/>
    <m/>
    <m/>
    <m/>
    <m/>
    <m/>
    <m/>
    <m/>
    <m/>
    <m/>
    <m/>
    <m/>
    <m/>
    <s v="no"/>
    <m/>
    <m/>
    <m/>
    <m/>
    <m/>
    <m/>
    <m/>
    <m/>
    <m/>
    <m/>
    <m/>
    <m/>
    <m/>
    <m/>
    <m/>
    <m/>
    <m/>
    <m/>
    <m/>
    <m/>
    <m/>
    <s v="yes"/>
    <s v="yes"/>
    <m/>
    <n v="80"/>
    <n v="80"/>
    <n v="13"/>
    <s v="Wholesaler"/>
    <n v="1"/>
    <n v="2"/>
    <n v="1.5"/>
    <s v="Price_inflation"/>
    <n v="1"/>
    <n v="0"/>
    <n v="0"/>
    <n v="0"/>
    <n v="0"/>
    <n v="0"/>
    <n v="0"/>
    <n v="0"/>
    <n v="0"/>
    <n v="0"/>
    <n v="0"/>
    <s v="no"/>
    <m/>
    <m/>
    <m/>
    <m/>
    <m/>
    <m/>
    <m/>
    <m/>
    <m/>
    <m/>
    <m/>
    <m/>
    <m/>
    <m/>
    <m/>
    <m/>
    <m/>
    <m/>
    <m/>
    <m/>
    <m/>
    <s v="yes"/>
    <s v="yes"/>
    <n v="125"/>
    <n v="100"/>
    <n v="80"/>
    <n v="13"/>
    <s v="Wholesaler"/>
    <n v="1"/>
    <n v="2"/>
    <n v="1.5"/>
    <s v="Price_inflation"/>
    <n v="1"/>
    <n v="0"/>
    <n v="0"/>
    <n v="0"/>
    <n v="0"/>
    <n v="0"/>
    <n v="0"/>
    <n v="0"/>
    <n v="0"/>
    <n v="0"/>
    <n v="0"/>
    <s v="yes"/>
    <s v="yes"/>
    <m/>
    <n v="70"/>
    <n v="70"/>
    <n v="13"/>
    <s v="Wholesaler"/>
    <n v="1"/>
    <n v="2"/>
    <n v="1.5"/>
    <s v="Price_inflation"/>
    <n v="1"/>
    <n v="0"/>
    <n v="0"/>
    <n v="0"/>
    <n v="0"/>
    <n v="0"/>
    <n v="0"/>
    <n v="0"/>
    <n v="0"/>
    <n v="0"/>
    <n v="0"/>
    <s v="yes"/>
    <s v="yes"/>
    <m/>
    <n v="350"/>
    <n v="350"/>
    <n v="13"/>
    <s v="Wholesaler"/>
    <n v="1"/>
    <n v="2"/>
    <n v="1.5"/>
    <s v="Price_inflation"/>
    <n v="1"/>
    <n v="0"/>
    <n v="0"/>
    <n v="0"/>
    <n v="0"/>
    <n v="0"/>
    <n v="0"/>
    <n v="0"/>
    <n v="0"/>
    <n v="0"/>
    <n v="0"/>
    <m/>
    <n v="21725453"/>
    <s v="9272e0c3-ecba-4190-80c9-b2d4f07a9fdc"/>
    <s v="2018-04-25T10:04:33"/>
    <n v="43"/>
  </r>
  <r>
    <s v="YE0077"/>
    <s v="2018-04-25T13:04:21.236+03:00"/>
    <s v="2018-04-25T13:08:06.807+03:00"/>
    <s v="2018-04-25"/>
    <s v="ee.humanitarianresponse.info:HgjRJik8bhhBqH7r"/>
    <s v="2018-04-22"/>
    <s v="مؤسسة التنمية المستدامة"/>
    <s v="SDF"/>
    <x v="7"/>
    <s v="YE13"/>
    <s v="Azzal"/>
    <s v="YE1303"/>
    <s v="تموينات عبد العزيز القباطي"/>
    <s v="Haidan"/>
    <s v="Other"/>
    <s v="Urban"/>
    <s v="no"/>
    <m/>
    <m/>
    <m/>
    <m/>
    <m/>
    <m/>
    <m/>
    <m/>
    <m/>
    <m/>
    <m/>
    <m/>
    <m/>
    <m/>
    <m/>
    <m/>
    <m/>
    <m/>
    <m/>
    <m/>
    <m/>
    <s v="no"/>
    <m/>
    <m/>
    <m/>
    <m/>
    <m/>
    <m/>
    <m/>
    <m/>
    <m/>
    <m/>
    <m/>
    <m/>
    <m/>
    <m/>
    <m/>
    <m/>
    <m/>
    <m/>
    <m/>
    <m/>
    <m/>
    <s v="yes"/>
    <s v="yes"/>
    <m/>
    <n v="100"/>
    <n v="100"/>
    <n v="13"/>
    <s v="Wholesaler"/>
    <n v="1"/>
    <n v="2"/>
    <n v="1.5"/>
    <s v="Price_inflation"/>
    <n v="1"/>
    <n v="0"/>
    <n v="0"/>
    <n v="0"/>
    <n v="0"/>
    <n v="0"/>
    <n v="0"/>
    <n v="0"/>
    <n v="0"/>
    <n v="0"/>
    <n v="0"/>
    <s v="no"/>
    <m/>
    <m/>
    <m/>
    <m/>
    <m/>
    <m/>
    <m/>
    <m/>
    <m/>
    <m/>
    <m/>
    <m/>
    <m/>
    <m/>
    <m/>
    <m/>
    <m/>
    <m/>
    <m/>
    <m/>
    <m/>
    <s v="yes"/>
    <s v="yes"/>
    <n v="125"/>
    <n v="120"/>
    <n v="96"/>
    <n v="13"/>
    <s v="Wholesaler"/>
    <n v="1"/>
    <n v="2"/>
    <n v="1.5"/>
    <s v="Price_inflation"/>
    <n v="1"/>
    <n v="0"/>
    <n v="0"/>
    <n v="0"/>
    <n v="0"/>
    <n v="0"/>
    <n v="0"/>
    <n v="0"/>
    <n v="0"/>
    <n v="0"/>
    <n v="0"/>
    <s v="yes"/>
    <s v="yes"/>
    <m/>
    <n v="60"/>
    <n v="60"/>
    <n v="13"/>
    <s v="Wholesaler"/>
    <n v="1"/>
    <n v="2"/>
    <n v="1.5"/>
    <s v="Price_inflation"/>
    <n v="1"/>
    <n v="0"/>
    <n v="0"/>
    <n v="0"/>
    <n v="0"/>
    <n v="0"/>
    <n v="0"/>
    <n v="0"/>
    <n v="0"/>
    <n v="0"/>
    <n v="0"/>
    <s v="yes"/>
    <s v="yes"/>
    <m/>
    <n v="350"/>
    <n v="350"/>
    <n v="13"/>
    <s v="Wholesaler"/>
    <n v="1"/>
    <n v="2"/>
    <n v="1.5"/>
    <s v="Price_inflation"/>
    <n v="1"/>
    <n v="0"/>
    <n v="0"/>
    <n v="0"/>
    <n v="0"/>
    <n v="0"/>
    <n v="0"/>
    <n v="0"/>
    <n v="0"/>
    <n v="0"/>
    <n v="0"/>
    <m/>
    <n v="21726181"/>
    <s v="e880fdb5-1b44-4370-b97f-896a3a870fe5"/>
    <s v="2018-04-25T10:11:27"/>
    <n v="44"/>
  </r>
  <r>
    <s v="YE0116"/>
    <s v="2018-04-25T12:47:10.016+03:00"/>
    <s v="2018-04-25T12:51:05.796+03:00"/>
    <s v="2018-04-25"/>
    <s v="ee.humanitarianresponse.info:HgjRJik8bhhBqH7r"/>
    <s v="1970-01-22"/>
    <s v="مؤسسة التنمية المستدامة"/>
    <s v="SDF"/>
    <x v="7"/>
    <s v="YE13"/>
    <s v="Azzal"/>
    <s v="YE1303"/>
    <s v="محطة نقم"/>
    <s v="N/A"/>
    <s v="Other"/>
    <s v="Urban"/>
    <s v="yes"/>
    <s v="yes"/>
    <m/>
    <n v="360"/>
    <n v="360"/>
    <n v="13"/>
    <s v="Wholesaler"/>
    <n v="1"/>
    <n v="3"/>
    <n v="2"/>
    <s v="Price_inflation"/>
    <n v="1"/>
    <n v="0"/>
    <n v="0"/>
    <n v="0"/>
    <n v="0"/>
    <n v="0"/>
    <n v="0"/>
    <n v="0"/>
    <n v="0"/>
    <n v="0"/>
    <n v="0"/>
    <s v="yes"/>
    <s v="yes"/>
    <m/>
    <n v="360"/>
    <n v="360"/>
    <n v="13"/>
    <s v="Wholesaler"/>
    <n v="1"/>
    <n v="3"/>
    <n v="2"/>
    <s v="Price_inflation"/>
    <n v="1"/>
    <n v="0"/>
    <n v="0"/>
    <n v="0"/>
    <n v="0"/>
    <n v="0"/>
    <n v="0"/>
    <n v="0"/>
    <n v="0"/>
    <n v="0"/>
    <n v="0"/>
    <s v="No"/>
    <m/>
    <m/>
    <m/>
    <m/>
    <m/>
    <m/>
    <m/>
    <m/>
    <m/>
    <m/>
    <m/>
    <m/>
    <m/>
    <m/>
    <m/>
    <m/>
    <m/>
    <m/>
    <m/>
    <m/>
    <m/>
    <s v="no"/>
    <m/>
    <m/>
    <m/>
    <m/>
    <m/>
    <m/>
    <m/>
    <m/>
    <m/>
    <m/>
    <m/>
    <m/>
    <m/>
    <m/>
    <m/>
    <m/>
    <m/>
    <m/>
    <m/>
    <m/>
    <m/>
    <s v="no"/>
    <m/>
    <m/>
    <m/>
    <m/>
    <m/>
    <m/>
    <m/>
    <m/>
    <m/>
    <m/>
    <m/>
    <m/>
    <m/>
    <m/>
    <m/>
    <m/>
    <m/>
    <m/>
    <m/>
    <m/>
    <m/>
    <s v="no"/>
    <m/>
    <m/>
    <m/>
    <m/>
    <m/>
    <m/>
    <m/>
    <m/>
    <m/>
    <m/>
    <m/>
    <m/>
    <m/>
    <m/>
    <m/>
    <m/>
    <m/>
    <m/>
    <m/>
    <m/>
    <m/>
    <s v="no"/>
    <m/>
    <m/>
    <m/>
    <m/>
    <m/>
    <m/>
    <m/>
    <m/>
    <m/>
    <m/>
    <m/>
    <m/>
    <m/>
    <m/>
    <m/>
    <m/>
    <m/>
    <m/>
    <m/>
    <m/>
    <m/>
    <s v="يتم شراء البنزين من تجار السوق السوداء المتواجدين في امانة العاصمة"/>
    <n v="21724335"/>
    <s v="c809e027-d29d-4222-bb96-737cabbdc4e2"/>
    <s v="2018-04-25T09:51:58"/>
    <n v="40"/>
  </r>
  <r>
    <s v="YE0117"/>
    <s v="2018-04-25T12:51:28.004+03:00"/>
    <s v="2018-04-25T12:55:00.709+03:00"/>
    <s v="2018-04-25"/>
    <s v="ee.humanitarianresponse.info:HgjRJik8bhhBqH7r"/>
    <s v="2018-04-22"/>
    <s v="مؤسسة التنمية المستدامة"/>
    <s v="SDF"/>
    <x v="7"/>
    <s v="YE13"/>
    <s v="Azzal"/>
    <s v="YE1303"/>
    <s v="محطة برلين للمياة المعالجة"/>
    <s v="N/A"/>
    <s v="Other"/>
    <s v="Urban"/>
    <s v="no"/>
    <m/>
    <m/>
    <m/>
    <m/>
    <m/>
    <m/>
    <m/>
    <m/>
    <m/>
    <m/>
    <m/>
    <m/>
    <m/>
    <m/>
    <m/>
    <m/>
    <m/>
    <m/>
    <m/>
    <m/>
    <m/>
    <s v="no"/>
    <m/>
    <m/>
    <m/>
    <m/>
    <m/>
    <m/>
    <m/>
    <m/>
    <m/>
    <m/>
    <m/>
    <m/>
    <m/>
    <m/>
    <m/>
    <m/>
    <m/>
    <m/>
    <m/>
    <m/>
    <m/>
    <s v="No"/>
    <m/>
    <m/>
    <m/>
    <m/>
    <m/>
    <m/>
    <m/>
    <m/>
    <m/>
    <m/>
    <m/>
    <m/>
    <m/>
    <m/>
    <m/>
    <m/>
    <m/>
    <m/>
    <m/>
    <m/>
    <m/>
    <s v="yes"/>
    <s v="yes"/>
    <m/>
    <n v="100"/>
    <n v="100"/>
    <n v="23"/>
    <s v="Wholesaler"/>
    <n v="1"/>
    <n v="2"/>
    <n v="1.5"/>
    <s v="Price_inflation"/>
    <n v="1"/>
    <n v="0"/>
    <n v="0"/>
    <n v="0"/>
    <n v="0"/>
    <n v="0"/>
    <n v="0"/>
    <n v="0"/>
    <n v="0"/>
    <n v="0"/>
    <n v="0"/>
    <s v="no"/>
    <m/>
    <m/>
    <m/>
    <m/>
    <m/>
    <m/>
    <m/>
    <m/>
    <m/>
    <m/>
    <m/>
    <m/>
    <m/>
    <m/>
    <m/>
    <m/>
    <m/>
    <m/>
    <m/>
    <m/>
    <m/>
    <s v="no"/>
    <m/>
    <m/>
    <m/>
    <m/>
    <m/>
    <m/>
    <m/>
    <m/>
    <m/>
    <m/>
    <m/>
    <m/>
    <m/>
    <m/>
    <m/>
    <m/>
    <m/>
    <m/>
    <m/>
    <m/>
    <m/>
    <s v="no"/>
    <m/>
    <m/>
    <m/>
    <m/>
    <m/>
    <m/>
    <m/>
    <m/>
    <m/>
    <m/>
    <m/>
    <m/>
    <m/>
    <m/>
    <m/>
    <m/>
    <m/>
    <m/>
    <m/>
    <m/>
    <m/>
    <m/>
    <n v="21724660"/>
    <s v="c5a90fc0-746f-477b-acfd-35e924ab03cf"/>
    <s v="2018-04-25T09:55:06"/>
    <n v="41"/>
  </r>
  <r>
    <s v="YE0118"/>
    <s v="2018-04-25T12:55:33.426+03:00"/>
    <s v="2018-04-25T12:57:45.532+03:00"/>
    <s v="2018-04-25"/>
    <s v="ee.humanitarianresponse.info:HgjRJik8bhhBqH7r"/>
    <s v="2018-04-22"/>
    <s v="مؤسسة التنمية المستدامة"/>
    <s v="SDF"/>
    <x v="7"/>
    <s v="YE13"/>
    <s v="Azzal"/>
    <s v="YE1303"/>
    <s v="محطة ينابيع دبي للمياة المعالجة"/>
    <s v="N/A"/>
    <s v="Other"/>
    <s v="Urban"/>
    <s v="no"/>
    <m/>
    <m/>
    <m/>
    <m/>
    <m/>
    <m/>
    <m/>
    <m/>
    <m/>
    <m/>
    <m/>
    <m/>
    <m/>
    <m/>
    <m/>
    <m/>
    <m/>
    <m/>
    <m/>
    <m/>
    <m/>
    <s v="no"/>
    <m/>
    <m/>
    <m/>
    <m/>
    <m/>
    <m/>
    <m/>
    <m/>
    <m/>
    <m/>
    <m/>
    <m/>
    <m/>
    <m/>
    <m/>
    <m/>
    <m/>
    <m/>
    <m/>
    <m/>
    <m/>
    <s v="No"/>
    <m/>
    <m/>
    <m/>
    <m/>
    <m/>
    <m/>
    <m/>
    <m/>
    <m/>
    <m/>
    <m/>
    <m/>
    <m/>
    <m/>
    <m/>
    <m/>
    <m/>
    <m/>
    <m/>
    <m/>
    <m/>
    <s v="yes"/>
    <s v="yes"/>
    <m/>
    <n v="100"/>
    <n v="100"/>
    <n v="13"/>
    <s v="Wholesaler"/>
    <n v="1"/>
    <n v="2"/>
    <n v="1.5"/>
    <s v="Price_inflation"/>
    <n v="1"/>
    <n v="0"/>
    <n v="0"/>
    <n v="0"/>
    <n v="0"/>
    <n v="0"/>
    <n v="0"/>
    <n v="0"/>
    <n v="0"/>
    <n v="0"/>
    <n v="0"/>
    <s v="no"/>
    <m/>
    <m/>
    <m/>
    <m/>
    <m/>
    <m/>
    <m/>
    <m/>
    <m/>
    <m/>
    <m/>
    <m/>
    <m/>
    <m/>
    <m/>
    <m/>
    <m/>
    <m/>
    <m/>
    <m/>
    <m/>
    <s v="no"/>
    <m/>
    <m/>
    <m/>
    <m/>
    <m/>
    <m/>
    <m/>
    <m/>
    <m/>
    <m/>
    <m/>
    <m/>
    <m/>
    <m/>
    <m/>
    <m/>
    <m/>
    <m/>
    <m/>
    <m/>
    <m/>
    <s v="no"/>
    <m/>
    <m/>
    <m/>
    <m/>
    <m/>
    <m/>
    <m/>
    <m/>
    <m/>
    <m/>
    <m/>
    <m/>
    <m/>
    <m/>
    <m/>
    <m/>
    <m/>
    <m/>
    <m/>
    <m/>
    <m/>
    <m/>
    <n v="21725094"/>
    <s v="740e5419-324e-495a-81a1-ccc0fe942e20"/>
    <s v="2018-04-25T09:59:42"/>
    <n v="42"/>
  </r>
  <r>
    <s v="YE0143"/>
    <s v="2018-04-25T12:39:41.201+03:00"/>
    <s v="2018-04-25T12:46:41.439+03:00"/>
    <s v="2018-04-25"/>
    <s v="ee.humanitarianresponse.info:HgjRJik8bhhBqH7r"/>
    <s v="2018-04-22"/>
    <s v="مؤسسة التنمية المستدامه"/>
    <s v="SDF"/>
    <x v="7"/>
    <s v="YE13"/>
    <s v="Azzal"/>
    <s v="YE1303"/>
    <s v="محطة عطيفة"/>
    <s v="7 July Zone"/>
    <s v="Other"/>
    <s v="Urban"/>
    <s v="yes"/>
    <s v="yes"/>
    <m/>
    <n v="360"/>
    <n v="360"/>
    <n v="18"/>
    <s v="Wholesaler"/>
    <n v="1"/>
    <n v="3"/>
    <n v="2"/>
    <s v="Price_inflation"/>
    <n v="1"/>
    <n v="0"/>
    <n v="0"/>
    <n v="0"/>
    <n v="0"/>
    <n v="0"/>
    <n v="0"/>
    <n v="0"/>
    <n v="0"/>
    <n v="0"/>
    <n v="0"/>
    <s v="yes"/>
    <s v="yes"/>
    <m/>
    <n v="340"/>
    <n v="340"/>
    <n v="18"/>
    <s v="Wholesaler"/>
    <n v="1"/>
    <n v="3"/>
    <n v="2"/>
    <s v="Price_inflation"/>
    <n v="1"/>
    <n v="0"/>
    <n v="0"/>
    <n v="0"/>
    <n v="0"/>
    <n v="0"/>
    <n v="0"/>
    <n v="0"/>
    <n v="0"/>
    <n v="0"/>
    <n v="0"/>
    <s v="No"/>
    <m/>
    <m/>
    <m/>
    <m/>
    <m/>
    <m/>
    <m/>
    <m/>
    <m/>
    <m/>
    <m/>
    <m/>
    <m/>
    <m/>
    <m/>
    <m/>
    <m/>
    <m/>
    <m/>
    <m/>
    <m/>
    <s v="no"/>
    <m/>
    <m/>
    <m/>
    <m/>
    <m/>
    <m/>
    <m/>
    <m/>
    <m/>
    <m/>
    <m/>
    <m/>
    <m/>
    <m/>
    <m/>
    <m/>
    <m/>
    <m/>
    <m/>
    <m/>
    <m/>
    <s v="no"/>
    <m/>
    <m/>
    <m/>
    <m/>
    <m/>
    <m/>
    <m/>
    <m/>
    <m/>
    <m/>
    <m/>
    <m/>
    <m/>
    <m/>
    <m/>
    <m/>
    <m/>
    <m/>
    <m/>
    <m/>
    <m/>
    <s v="no"/>
    <m/>
    <m/>
    <m/>
    <m/>
    <m/>
    <m/>
    <m/>
    <m/>
    <m/>
    <m/>
    <m/>
    <m/>
    <m/>
    <m/>
    <m/>
    <m/>
    <m/>
    <m/>
    <m/>
    <m/>
    <m/>
    <s v="no"/>
    <m/>
    <m/>
    <m/>
    <m/>
    <m/>
    <m/>
    <m/>
    <m/>
    <m/>
    <m/>
    <m/>
    <m/>
    <m/>
    <m/>
    <m/>
    <m/>
    <m/>
    <m/>
    <m/>
    <m/>
    <m/>
    <m/>
    <n v="21723876"/>
    <s v="94eb8fb7-ad1f-4c66-b72f-3685e5a1c2d9"/>
    <s v="2018-04-25T09:47:39"/>
    <n v="39"/>
  </r>
  <r>
    <s v="YE0213"/>
    <s v="2018-04-24T17:35:46.558+03:00"/>
    <s v="2018-04-24T21:13:17.742+03:00"/>
    <s v="2018-04-24"/>
    <s v="ee.humanitarianresponse.info:0iRoLirK2HUnfW3Y"/>
    <s v="2018-04-24"/>
    <s v="المنتدى الوطني للتنمية اﻻنسانية"/>
    <s v="National Forum for Human Development"/>
    <x v="2"/>
    <s v="YE11"/>
    <s v="Badan"/>
    <s v="YE1113"/>
    <s v="سوق الحيت"/>
    <s v="Mohammed Mohsen Al - Matari Stores"/>
    <s v="Other"/>
    <s v="Rural"/>
    <s v="yes"/>
    <s v="yes"/>
    <m/>
    <n v="360"/>
    <n v="360"/>
    <s v="Vendor_did_not_answer"/>
    <s v="Wholesaler"/>
    <n v="3"/>
    <n v="5"/>
    <n v="4"/>
    <s v="Price_inflation Liquidity_shortage Shortage_of_demand Transportation_issues"/>
    <n v="1"/>
    <n v="1"/>
    <n v="1"/>
    <n v="0"/>
    <n v="0"/>
    <n v="0"/>
    <n v="1"/>
    <n v="0"/>
    <n v="0"/>
    <n v="0"/>
    <n v="0"/>
    <s v="no"/>
    <m/>
    <m/>
    <m/>
    <m/>
    <m/>
    <m/>
    <m/>
    <m/>
    <m/>
    <m/>
    <m/>
    <m/>
    <m/>
    <m/>
    <m/>
    <m/>
    <m/>
    <m/>
    <m/>
    <m/>
    <m/>
    <s v="yes"/>
    <s v="yes"/>
    <m/>
    <n v="100"/>
    <n v="100"/>
    <n v="11"/>
    <s v="Wholesaler"/>
    <n v="3"/>
    <n v="5"/>
    <n v="4"/>
    <s v="Price_inflation Liquidity_shortage Shortage_of_demand Transportation_issues"/>
    <n v="1"/>
    <n v="1"/>
    <n v="1"/>
    <n v="0"/>
    <n v="0"/>
    <n v="0"/>
    <n v="1"/>
    <n v="0"/>
    <n v="0"/>
    <n v="0"/>
    <n v="0"/>
    <s v="no"/>
    <m/>
    <m/>
    <m/>
    <m/>
    <m/>
    <m/>
    <m/>
    <m/>
    <m/>
    <m/>
    <m/>
    <m/>
    <m/>
    <m/>
    <m/>
    <m/>
    <m/>
    <m/>
    <m/>
    <m/>
    <m/>
    <s v="yes"/>
    <s v="no"/>
    <n v="1"/>
    <n v="100"/>
    <n v="100"/>
    <n v="11"/>
    <s v="Wholesaler"/>
    <n v="3"/>
    <n v="4"/>
    <n v="3.5"/>
    <s v="Price_inflation Liquidity_shortage Shortage_of_demand Transportation_issues"/>
    <n v="1"/>
    <n v="1"/>
    <n v="1"/>
    <n v="0"/>
    <n v="0"/>
    <n v="0"/>
    <n v="1"/>
    <n v="0"/>
    <n v="0"/>
    <n v="0"/>
    <n v="0"/>
    <s v="yes"/>
    <s v="yes"/>
    <m/>
    <n v="110"/>
    <n v="110"/>
    <n v="11"/>
    <s v="Wholesaler"/>
    <n v="2"/>
    <n v="5"/>
    <n v="3.5"/>
    <s v="Price_inflation Liquidity_shortage Shortage_of_demand Transportation_issues"/>
    <n v="1"/>
    <n v="1"/>
    <n v="1"/>
    <n v="0"/>
    <n v="0"/>
    <n v="0"/>
    <n v="1"/>
    <n v="0"/>
    <n v="0"/>
    <n v="0"/>
    <n v="0"/>
    <s v="yes"/>
    <s v="yes"/>
    <m/>
    <n v="400"/>
    <n v="400"/>
    <n v="11"/>
    <s v="Wholesaler"/>
    <n v="2"/>
    <n v="5"/>
    <n v="3.5"/>
    <s v="Price_inflation Liquidity_shortage Shortage_of_demand Transportation_issues"/>
    <n v="1"/>
    <n v="1"/>
    <n v="1"/>
    <n v="0"/>
    <n v="0"/>
    <n v="0"/>
    <n v="1"/>
    <n v="0"/>
    <n v="0"/>
    <n v="0"/>
    <n v="0"/>
    <m/>
    <n v="21702178"/>
    <s v="704ad9f3-2f02-4dcc-a79f-62cf700402aa"/>
    <s v="2018-04-24T18:13:30"/>
    <n v="15"/>
  </r>
  <r>
    <s v="YE0214"/>
    <s v="2018-04-24T21:14:07.214+03:00"/>
    <s v="2018-04-24T21:19:51.526+03:00"/>
    <s v="2018-04-24"/>
    <s v="ee.humanitarianresponse.info:0iRoLirK2HUnfW3Y"/>
    <s v="2018-04-24"/>
    <s v="المنتدى الوطني للتنمية اﻻنسانية"/>
    <s v="National Forum for Human Development"/>
    <x v="2"/>
    <s v="YE11"/>
    <s v="Badan"/>
    <s v="YE1113"/>
    <s v="سبرة"/>
    <s v="Sam Supermarket"/>
    <s v="Other"/>
    <s v="Rural"/>
    <s v="no"/>
    <m/>
    <m/>
    <m/>
    <m/>
    <m/>
    <m/>
    <m/>
    <m/>
    <m/>
    <m/>
    <m/>
    <m/>
    <m/>
    <m/>
    <m/>
    <m/>
    <m/>
    <m/>
    <m/>
    <m/>
    <m/>
    <s v="no"/>
    <m/>
    <m/>
    <m/>
    <m/>
    <m/>
    <m/>
    <m/>
    <m/>
    <m/>
    <m/>
    <m/>
    <m/>
    <m/>
    <m/>
    <m/>
    <m/>
    <m/>
    <m/>
    <m/>
    <m/>
    <m/>
    <s v="yes"/>
    <s v="yes"/>
    <m/>
    <n v="100"/>
    <n v="100"/>
    <n v="11"/>
    <s v="Wholesaler"/>
    <n v="2"/>
    <n v="4"/>
    <n v="3"/>
    <s v="Price_inflation Liquidity_shortage Shortage_of_demand Supply_shortage Transportation_issues"/>
    <n v="1"/>
    <n v="1"/>
    <n v="1"/>
    <n v="0"/>
    <n v="1"/>
    <n v="0"/>
    <n v="1"/>
    <n v="0"/>
    <n v="0"/>
    <n v="0"/>
    <n v="0"/>
    <s v="no"/>
    <m/>
    <m/>
    <m/>
    <m/>
    <m/>
    <m/>
    <m/>
    <m/>
    <m/>
    <m/>
    <m/>
    <m/>
    <m/>
    <m/>
    <m/>
    <m/>
    <m/>
    <m/>
    <m/>
    <m/>
    <m/>
    <s v="yes"/>
    <s v="no"/>
    <n v="1"/>
    <n v="100"/>
    <n v="100"/>
    <n v="11"/>
    <s v="Wholesaler"/>
    <n v="2"/>
    <n v="4"/>
    <n v="3"/>
    <s v="Price_inflation Liquidity_shortage Shortage_of_demand Supply_shortage Transportation_issues"/>
    <n v="1"/>
    <n v="1"/>
    <n v="1"/>
    <n v="0"/>
    <n v="1"/>
    <n v="0"/>
    <n v="1"/>
    <n v="0"/>
    <n v="0"/>
    <n v="0"/>
    <n v="0"/>
    <s v="yes"/>
    <s v="yes"/>
    <m/>
    <n v="100"/>
    <n v="100"/>
    <n v="11"/>
    <s v="Wholesaler"/>
    <n v="2"/>
    <n v="4"/>
    <n v="3"/>
    <s v="Price_inflation Liquidity_shortage Shortage_of_demand Supply_shortage Transportation_issues"/>
    <n v="1"/>
    <n v="1"/>
    <n v="1"/>
    <n v="0"/>
    <n v="1"/>
    <n v="0"/>
    <n v="1"/>
    <n v="0"/>
    <n v="0"/>
    <n v="0"/>
    <n v="0"/>
    <s v="yes"/>
    <s v="yes"/>
    <m/>
    <n v="395"/>
    <n v="395"/>
    <n v="11"/>
    <s v="Wholesaler"/>
    <n v="2"/>
    <n v="4"/>
    <n v="3"/>
    <s v="Price_inflation Liquidity_shortage Shortage_of_demand Supply_shortage Transportation_issues"/>
    <n v="1"/>
    <n v="1"/>
    <n v="1"/>
    <n v="0"/>
    <n v="1"/>
    <n v="0"/>
    <n v="1"/>
    <n v="0"/>
    <n v="0"/>
    <n v="0"/>
    <n v="0"/>
    <s v="سوق محلي"/>
    <n v="21702398"/>
    <s v="16818126-d8bd-4c98-9db1-9e82987bed3a"/>
    <s v="2018-04-24T18:22:20"/>
    <n v="17"/>
  </r>
  <r>
    <s v="YE0012"/>
    <s v="2018-04-27T02:31:13.796+03:00"/>
    <s v="2018-04-27T03:26:49.632+03:00"/>
    <s v="2018-04-27"/>
    <s v="ee.humanitarianresponse.info:01ufehMPk0fm5ajf"/>
    <s v="2018-04-26"/>
    <s v="Save the Children"/>
    <s v="Save the Children"/>
    <x v="3"/>
    <s v="YE18"/>
    <s v="Bajil"/>
    <s v="YE1810"/>
    <s v="Alqulaisi Market"/>
    <s v="Al-Marri for wholesale supplies"/>
    <s v="District_level_market"/>
    <s v="Urban"/>
    <s v="yes"/>
    <s v="yes"/>
    <m/>
    <n v="360"/>
    <n v="360"/>
    <n v="18"/>
    <s v="Wholesaler"/>
    <n v="1"/>
    <m/>
    <n v="1"/>
    <s v="Price_inflation Supply_shortage"/>
    <n v="1"/>
    <n v="0"/>
    <n v="0"/>
    <n v="0"/>
    <n v="1"/>
    <n v="0"/>
    <n v="0"/>
    <n v="0"/>
    <n v="0"/>
    <n v="0"/>
    <n v="0"/>
    <s v="yes"/>
    <s v="yes"/>
    <m/>
    <n v="350"/>
    <n v="350"/>
    <n v="18"/>
    <s v="Wholesaler"/>
    <n v="1"/>
    <m/>
    <n v="1"/>
    <s v="Price_inflation"/>
    <n v="1"/>
    <n v="0"/>
    <n v="0"/>
    <n v="0"/>
    <n v="0"/>
    <n v="0"/>
    <n v="0"/>
    <n v="0"/>
    <n v="0"/>
    <n v="0"/>
    <n v="0"/>
    <s v="yes"/>
    <s v="yes"/>
    <m/>
    <n v="100"/>
    <n v="100"/>
    <n v="18"/>
    <s v="Wholesaler"/>
    <n v="1"/>
    <m/>
    <n v="1"/>
    <s v="Transportation_issues"/>
    <n v="0"/>
    <n v="0"/>
    <n v="0"/>
    <n v="0"/>
    <n v="0"/>
    <n v="0"/>
    <n v="1"/>
    <n v="0"/>
    <n v="0"/>
    <n v="0"/>
    <n v="0"/>
    <s v="no"/>
    <m/>
    <m/>
    <m/>
    <m/>
    <m/>
    <m/>
    <m/>
    <m/>
    <m/>
    <m/>
    <m/>
    <m/>
    <m/>
    <m/>
    <m/>
    <m/>
    <m/>
    <m/>
    <m/>
    <m/>
    <m/>
    <s v="yes"/>
    <s v="yes"/>
    <n v="70"/>
    <n v="100"/>
    <n v="142.85714285714286"/>
    <n v="18"/>
    <s v="Wholesaler"/>
    <n v="1"/>
    <m/>
    <n v="1"/>
    <s v="Transportation_issues"/>
    <n v="0"/>
    <n v="0"/>
    <n v="0"/>
    <n v="0"/>
    <n v="0"/>
    <n v="0"/>
    <n v="1"/>
    <n v="0"/>
    <n v="0"/>
    <n v="0"/>
    <n v="0"/>
    <s v="yes"/>
    <s v="yes"/>
    <m/>
    <n v="100"/>
    <n v="100"/>
    <n v="18"/>
    <s v="Wholesaler"/>
    <n v="1"/>
    <m/>
    <n v="1"/>
    <s v="Transportation_issues"/>
    <n v="0"/>
    <n v="0"/>
    <n v="0"/>
    <n v="0"/>
    <n v="0"/>
    <n v="0"/>
    <n v="1"/>
    <n v="0"/>
    <n v="0"/>
    <n v="0"/>
    <n v="0"/>
    <s v="no"/>
    <m/>
    <m/>
    <m/>
    <m/>
    <m/>
    <m/>
    <m/>
    <m/>
    <m/>
    <m/>
    <m/>
    <m/>
    <m/>
    <m/>
    <m/>
    <m/>
    <m/>
    <m/>
    <m/>
    <m/>
    <m/>
    <m/>
    <n v="21931006"/>
    <s v="f4d98f73-22ae-4e47-a4f0-d0a19d053a70"/>
    <s v="2018-04-29T18:42:41"/>
    <n v="231"/>
  </r>
  <r>
    <s v="YE0085"/>
    <s v="2018-04-25T11:55:39.673+03:00"/>
    <s v="2018-04-25T12:02:09.184+03:00"/>
    <s v="2018-04-25"/>
    <s v="ee.humanitarianresponse.info:HgjRJik8bhhBqH7r"/>
    <s v="2018-04-22"/>
    <s v="مؤسسة التنمية المستدامة"/>
    <s v="SDF"/>
    <x v="7"/>
    <s v="YE13"/>
    <s v="Bani Al Harith"/>
    <s v="YE1310"/>
    <s v="بقالة ابوعمار"/>
    <s v="Alnishma"/>
    <s v="Other"/>
    <s v="Urban"/>
    <s v="no"/>
    <m/>
    <m/>
    <m/>
    <m/>
    <m/>
    <m/>
    <m/>
    <m/>
    <m/>
    <m/>
    <m/>
    <m/>
    <m/>
    <m/>
    <m/>
    <m/>
    <m/>
    <m/>
    <m/>
    <m/>
    <m/>
    <s v="no"/>
    <m/>
    <m/>
    <m/>
    <m/>
    <m/>
    <m/>
    <m/>
    <m/>
    <m/>
    <m/>
    <m/>
    <m/>
    <m/>
    <m/>
    <m/>
    <m/>
    <m/>
    <m/>
    <m/>
    <m/>
    <m/>
    <s v="yes"/>
    <s v="yes"/>
    <m/>
    <n v="50"/>
    <n v="50"/>
    <n v="13"/>
    <s v="Wholesaler"/>
    <n v="1"/>
    <n v="2"/>
    <n v="1.5"/>
    <s v="Price_inflation Supply_shortage Government_regulations"/>
    <n v="1"/>
    <n v="0"/>
    <n v="0"/>
    <n v="0"/>
    <n v="1"/>
    <n v="1"/>
    <n v="0"/>
    <n v="0"/>
    <n v="0"/>
    <n v="0"/>
    <n v="0"/>
    <s v="no"/>
    <m/>
    <m/>
    <m/>
    <m/>
    <m/>
    <m/>
    <m/>
    <m/>
    <m/>
    <m/>
    <m/>
    <m/>
    <m/>
    <m/>
    <m/>
    <m/>
    <m/>
    <m/>
    <m/>
    <m/>
    <m/>
    <s v="yes"/>
    <s v="yes"/>
    <n v="125"/>
    <n v="100"/>
    <n v="80"/>
    <n v="13"/>
    <s v="Wholesaler"/>
    <n v="1"/>
    <n v="3"/>
    <n v="2"/>
    <s v="Price_inflation Supply_shortage Government_regulations"/>
    <n v="1"/>
    <n v="0"/>
    <n v="0"/>
    <n v="0"/>
    <n v="1"/>
    <n v="1"/>
    <n v="0"/>
    <n v="0"/>
    <n v="0"/>
    <n v="0"/>
    <n v="0"/>
    <s v="yes"/>
    <s v="yes"/>
    <m/>
    <n v="60"/>
    <n v="60"/>
    <n v="23"/>
    <s v="Wholesaler"/>
    <n v="1"/>
    <n v="4"/>
    <n v="2.5"/>
    <s v="Price_inflation Supply_shortage Government_regulations"/>
    <n v="1"/>
    <n v="0"/>
    <n v="0"/>
    <n v="0"/>
    <n v="1"/>
    <n v="1"/>
    <n v="0"/>
    <n v="0"/>
    <n v="0"/>
    <n v="0"/>
    <n v="0"/>
    <s v="yes"/>
    <s v="yes"/>
    <m/>
    <n v="350"/>
    <n v="350"/>
    <n v="23"/>
    <s v="Wholesaler"/>
    <n v="1"/>
    <n v="5"/>
    <n v="3"/>
    <s v="Price_inflation Supply_shortage Government_regulations"/>
    <n v="1"/>
    <n v="0"/>
    <n v="0"/>
    <n v="0"/>
    <n v="1"/>
    <n v="1"/>
    <n v="0"/>
    <n v="0"/>
    <n v="0"/>
    <n v="0"/>
    <n v="0"/>
    <m/>
    <n v="21723312"/>
    <s v="becf22e7-e4c2-4533-9502-6ca5a109772d"/>
    <s v="2018-04-25T09:37:02"/>
    <n v="36"/>
  </r>
  <r>
    <s v="YE0121"/>
    <s v="2018-04-25T11:13:28.476+03:00"/>
    <s v="2018-04-25T11:22:01.836+03:00"/>
    <s v="2018-04-25"/>
    <s v="ee.humanitarianresponse.info:HgjRJik8bhhBqH7r"/>
    <s v="2018-04-22"/>
    <s v="مؤسسة التنمية المستدامة"/>
    <s v="SDF"/>
    <x v="7"/>
    <s v="YE13"/>
    <s v="Bani Al Harith"/>
    <s v="YE1310"/>
    <s v="محطة النصر"/>
    <s v="Amazon Station for treated water"/>
    <s v="Other"/>
    <s v="Urban"/>
    <s v="yes"/>
    <s v="yes"/>
    <m/>
    <n v="350"/>
    <n v="350"/>
    <n v="18"/>
    <s v="Wholesaler"/>
    <n v="7"/>
    <n v="15"/>
    <n v="11"/>
    <s v="Price_inflation Insecurity_and_instability Supply_shortage Government_regulations Transportation_issues"/>
    <n v="1"/>
    <n v="0"/>
    <n v="0"/>
    <n v="1"/>
    <n v="1"/>
    <n v="1"/>
    <n v="1"/>
    <n v="0"/>
    <n v="0"/>
    <n v="0"/>
    <n v="0"/>
    <s v="yes"/>
    <s v="yes"/>
    <m/>
    <n v="350"/>
    <n v="350"/>
    <n v="18"/>
    <s v="Wholesaler"/>
    <n v="7"/>
    <n v="15"/>
    <n v="11"/>
    <s v="Price_inflation Insecurity_and_instability Supply_shortage Government_regulations Transportation_issues"/>
    <n v="1"/>
    <n v="0"/>
    <n v="0"/>
    <n v="1"/>
    <n v="1"/>
    <n v="1"/>
    <n v="1"/>
    <n v="0"/>
    <n v="0"/>
    <n v="0"/>
    <n v="0"/>
    <s v="No"/>
    <m/>
    <m/>
    <m/>
    <m/>
    <m/>
    <m/>
    <m/>
    <m/>
    <m/>
    <m/>
    <m/>
    <m/>
    <m/>
    <m/>
    <m/>
    <m/>
    <m/>
    <m/>
    <m/>
    <m/>
    <m/>
    <s v="no"/>
    <m/>
    <m/>
    <m/>
    <m/>
    <m/>
    <m/>
    <m/>
    <m/>
    <m/>
    <m/>
    <m/>
    <m/>
    <m/>
    <m/>
    <m/>
    <m/>
    <m/>
    <m/>
    <m/>
    <m/>
    <m/>
    <s v="no"/>
    <m/>
    <m/>
    <m/>
    <m/>
    <m/>
    <m/>
    <m/>
    <m/>
    <m/>
    <m/>
    <m/>
    <m/>
    <m/>
    <m/>
    <m/>
    <m/>
    <m/>
    <m/>
    <m/>
    <m/>
    <m/>
    <s v="no"/>
    <m/>
    <m/>
    <m/>
    <m/>
    <m/>
    <m/>
    <m/>
    <m/>
    <m/>
    <m/>
    <m/>
    <m/>
    <m/>
    <m/>
    <m/>
    <m/>
    <m/>
    <m/>
    <m/>
    <m/>
    <m/>
    <s v="no"/>
    <m/>
    <m/>
    <m/>
    <m/>
    <m/>
    <m/>
    <m/>
    <m/>
    <m/>
    <m/>
    <m/>
    <m/>
    <m/>
    <m/>
    <m/>
    <m/>
    <m/>
    <m/>
    <m/>
    <m/>
    <m/>
    <m/>
    <n v="21719035"/>
    <s v="60fecbf0-b82c-4182-96c8-e576a752c5dd"/>
    <s v="2018-04-25T08:26:46"/>
    <n v="30"/>
  </r>
  <r>
    <s v="YE0144"/>
    <s v="2018-04-25T11:30:14.471+03:00"/>
    <s v="2018-04-25T11:33:53.826+03:00"/>
    <s v="2018-04-25"/>
    <s v="ee.humanitarianresponse.info:HgjRJik8bhhBqH7r"/>
    <s v="2018-04-22"/>
    <s v="مؤسسة التنمية المستدامه"/>
    <s v="SDF"/>
    <x v="7"/>
    <s v="YE13"/>
    <s v="Bani Al Harith"/>
    <s v="YE1310"/>
    <s v="محطة النسيم للمياة المعالجة"/>
    <s v="Jihanah market"/>
    <s v="Other"/>
    <s v="Urban"/>
    <s v="no"/>
    <m/>
    <m/>
    <m/>
    <m/>
    <m/>
    <m/>
    <m/>
    <m/>
    <m/>
    <m/>
    <m/>
    <m/>
    <m/>
    <m/>
    <m/>
    <m/>
    <m/>
    <m/>
    <m/>
    <m/>
    <m/>
    <s v="no"/>
    <m/>
    <m/>
    <m/>
    <m/>
    <m/>
    <m/>
    <m/>
    <m/>
    <m/>
    <m/>
    <m/>
    <m/>
    <m/>
    <m/>
    <m/>
    <m/>
    <m/>
    <m/>
    <m/>
    <m/>
    <m/>
    <s v="No"/>
    <m/>
    <m/>
    <m/>
    <m/>
    <m/>
    <m/>
    <m/>
    <m/>
    <m/>
    <m/>
    <m/>
    <m/>
    <m/>
    <m/>
    <m/>
    <m/>
    <m/>
    <m/>
    <m/>
    <m/>
    <m/>
    <s v="yes"/>
    <s v="yes"/>
    <m/>
    <n v="100"/>
    <n v="100"/>
    <n v="13"/>
    <s v="Wholesaler"/>
    <n v="1"/>
    <n v="2"/>
    <n v="1.5"/>
    <s v="Price_inflation Government_regulations"/>
    <n v="1"/>
    <n v="0"/>
    <n v="0"/>
    <n v="0"/>
    <n v="0"/>
    <n v="1"/>
    <n v="0"/>
    <n v="0"/>
    <n v="0"/>
    <n v="0"/>
    <n v="0"/>
    <s v="no"/>
    <m/>
    <m/>
    <m/>
    <m/>
    <m/>
    <m/>
    <m/>
    <m/>
    <m/>
    <m/>
    <m/>
    <m/>
    <m/>
    <m/>
    <m/>
    <m/>
    <m/>
    <m/>
    <m/>
    <m/>
    <m/>
    <s v="no"/>
    <m/>
    <m/>
    <m/>
    <m/>
    <m/>
    <m/>
    <m/>
    <m/>
    <m/>
    <m/>
    <m/>
    <m/>
    <m/>
    <m/>
    <m/>
    <m/>
    <m/>
    <m/>
    <m/>
    <m/>
    <m/>
    <s v="no"/>
    <m/>
    <m/>
    <m/>
    <m/>
    <m/>
    <m/>
    <m/>
    <m/>
    <m/>
    <m/>
    <m/>
    <m/>
    <m/>
    <m/>
    <m/>
    <m/>
    <m/>
    <m/>
    <m/>
    <m/>
    <m/>
    <m/>
    <n v="21719573"/>
    <s v="b93ddccf-1231-4e81-8aca-d4ae6c840cc9"/>
    <s v="2018-04-25T08:34:00"/>
    <n v="32"/>
  </r>
  <r>
    <s v="YE0145"/>
    <s v="2018-04-25T11:33:54.255+03:00"/>
    <s v="2018-04-25T11:37:03.106+03:00"/>
    <s v="2018-04-25"/>
    <s v="ee.humanitarianresponse.info:HgjRJik8bhhBqH7r"/>
    <s v="2018-04-22"/>
    <s v="مؤسسة التنمية المستدامه"/>
    <s v="SDF"/>
    <x v="7"/>
    <s v="YE13"/>
    <s v="Bani Al Harith"/>
    <s v="YE1310"/>
    <s v="محطة الجوهرة للمياة المعالجة"/>
    <s v="Al Wadie station"/>
    <s v="Other"/>
    <s v="Urban"/>
    <s v="no"/>
    <m/>
    <m/>
    <m/>
    <m/>
    <m/>
    <m/>
    <m/>
    <m/>
    <m/>
    <m/>
    <m/>
    <m/>
    <m/>
    <m/>
    <m/>
    <m/>
    <m/>
    <m/>
    <m/>
    <m/>
    <m/>
    <s v="no"/>
    <m/>
    <m/>
    <m/>
    <m/>
    <m/>
    <m/>
    <m/>
    <m/>
    <m/>
    <m/>
    <m/>
    <m/>
    <m/>
    <m/>
    <m/>
    <m/>
    <m/>
    <m/>
    <m/>
    <m/>
    <m/>
    <s v="No"/>
    <m/>
    <m/>
    <m/>
    <m/>
    <m/>
    <m/>
    <m/>
    <m/>
    <m/>
    <m/>
    <m/>
    <m/>
    <m/>
    <m/>
    <m/>
    <m/>
    <m/>
    <m/>
    <m/>
    <m/>
    <m/>
    <s v="yes"/>
    <s v="yes"/>
    <m/>
    <n v="100"/>
    <n v="100"/>
    <n v="13"/>
    <s v="Wholesaler"/>
    <n v="1"/>
    <n v="2"/>
    <n v="1.5"/>
    <s v="Price_inflation Government_regulations"/>
    <n v="1"/>
    <n v="0"/>
    <n v="0"/>
    <n v="0"/>
    <n v="0"/>
    <n v="1"/>
    <n v="0"/>
    <n v="0"/>
    <n v="0"/>
    <n v="0"/>
    <n v="0"/>
    <s v="no"/>
    <m/>
    <m/>
    <m/>
    <m/>
    <m/>
    <m/>
    <m/>
    <m/>
    <m/>
    <m/>
    <m/>
    <m/>
    <m/>
    <m/>
    <m/>
    <m/>
    <m/>
    <m/>
    <m/>
    <m/>
    <m/>
    <s v="no"/>
    <m/>
    <m/>
    <m/>
    <m/>
    <m/>
    <m/>
    <m/>
    <m/>
    <m/>
    <m/>
    <m/>
    <m/>
    <m/>
    <m/>
    <m/>
    <m/>
    <m/>
    <m/>
    <m/>
    <m/>
    <m/>
    <s v="no"/>
    <m/>
    <m/>
    <m/>
    <m/>
    <m/>
    <m/>
    <m/>
    <m/>
    <m/>
    <m/>
    <m/>
    <m/>
    <m/>
    <m/>
    <m/>
    <m/>
    <m/>
    <m/>
    <m/>
    <m/>
    <m/>
    <m/>
    <n v="21720062"/>
    <s v="11fcf54e-0701-4cd9-a523-06d605898a1b"/>
    <s v="2018-04-25T08:43:32"/>
    <n v="33"/>
  </r>
  <r>
    <s v="YE0146"/>
    <s v="2018-04-25T11:37:03.544+03:00"/>
    <s v="2018-04-25T11:50:11.975+03:00"/>
    <s v="2018-04-25"/>
    <s v="ee.humanitarianresponse.info:HgjRJik8bhhBqH7r"/>
    <s v="2018-04-22"/>
    <s v="مؤسسة التنمية المستدامه"/>
    <s v="SDF"/>
    <x v="7"/>
    <s v="YE13"/>
    <s v="Bani Al Harith"/>
    <s v="YE1310"/>
    <s v="بقالة الطبري"/>
    <s v="7 July Zone"/>
    <s v="Other"/>
    <s v="Urban"/>
    <s v="no"/>
    <m/>
    <m/>
    <m/>
    <m/>
    <m/>
    <m/>
    <m/>
    <m/>
    <m/>
    <m/>
    <m/>
    <m/>
    <m/>
    <m/>
    <m/>
    <m/>
    <m/>
    <m/>
    <m/>
    <m/>
    <m/>
    <s v="no"/>
    <m/>
    <m/>
    <m/>
    <m/>
    <m/>
    <m/>
    <m/>
    <m/>
    <m/>
    <m/>
    <m/>
    <m/>
    <m/>
    <m/>
    <m/>
    <m/>
    <m/>
    <m/>
    <m/>
    <m/>
    <m/>
    <s v="yes"/>
    <s v="yes"/>
    <m/>
    <n v="50"/>
    <n v="50"/>
    <n v="13"/>
    <s v="Wholesaler"/>
    <n v="1"/>
    <n v="2"/>
    <n v="1.5"/>
    <s v="Price_inflation Transportation_issues"/>
    <n v="1"/>
    <n v="0"/>
    <n v="0"/>
    <n v="0"/>
    <n v="0"/>
    <n v="0"/>
    <n v="1"/>
    <n v="0"/>
    <n v="0"/>
    <n v="0"/>
    <n v="0"/>
    <s v="no"/>
    <m/>
    <m/>
    <m/>
    <m/>
    <m/>
    <m/>
    <m/>
    <m/>
    <m/>
    <m/>
    <m/>
    <m/>
    <m/>
    <m/>
    <m/>
    <m/>
    <m/>
    <m/>
    <m/>
    <m/>
    <m/>
    <s v="yes"/>
    <s v="yes"/>
    <n v="125"/>
    <n v="100"/>
    <n v="80"/>
    <n v="13"/>
    <s v="Wholesaler"/>
    <n v="1"/>
    <n v="2"/>
    <n v="1.5"/>
    <s v="Price_inflation Transportation_issues"/>
    <n v="1"/>
    <n v="0"/>
    <n v="0"/>
    <n v="0"/>
    <n v="0"/>
    <n v="0"/>
    <n v="1"/>
    <n v="0"/>
    <n v="0"/>
    <n v="0"/>
    <n v="0"/>
    <s v="yes"/>
    <s v="yes"/>
    <m/>
    <n v="50"/>
    <n v="50"/>
    <n v="13"/>
    <s v="Wholesaler"/>
    <n v="1"/>
    <n v="2"/>
    <n v="1.5"/>
    <s v="Price_inflation Transportation_issues"/>
    <n v="1"/>
    <n v="0"/>
    <n v="0"/>
    <n v="0"/>
    <n v="0"/>
    <n v="0"/>
    <n v="1"/>
    <n v="0"/>
    <n v="0"/>
    <n v="0"/>
    <n v="0"/>
    <s v="yes"/>
    <s v="yes"/>
    <m/>
    <n v="350"/>
    <n v="350"/>
    <n v="13"/>
    <s v="Wholesaler"/>
    <n v="1"/>
    <n v="2"/>
    <n v="1.5"/>
    <s v="Price_inflation Transportation_issues"/>
    <n v="1"/>
    <n v="0"/>
    <n v="0"/>
    <n v="0"/>
    <n v="0"/>
    <n v="0"/>
    <n v="1"/>
    <n v="0"/>
    <n v="0"/>
    <n v="0"/>
    <n v="0"/>
    <m/>
    <n v="21720486"/>
    <s v="2c9aac4a-eb99-4cdd-8f63-6548ec577133"/>
    <s v="2018-04-25T08:50:18"/>
    <n v="34"/>
  </r>
  <r>
    <s v="YE0147"/>
    <s v="2018-04-25T11:50:12.419+03:00"/>
    <s v="2018-04-25T11:55:39.255+03:00"/>
    <s v="2018-04-25"/>
    <s v="ee.humanitarianresponse.info:HgjRJik8bhhBqH7r"/>
    <s v="2018-04-22"/>
    <s v="مؤسسة التنمية المستدامه"/>
    <s v="SDF"/>
    <x v="7"/>
    <s v="YE13"/>
    <s v="Bani Al Harith"/>
    <s v="YE1310"/>
    <s v="سوبر ماركت سيتي سكاي"/>
    <s v="Khamees Market"/>
    <s v="Other"/>
    <s v="Urban"/>
    <s v="no"/>
    <m/>
    <m/>
    <m/>
    <m/>
    <m/>
    <m/>
    <m/>
    <m/>
    <m/>
    <m/>
    <m/>
    <m/>
    <m/>
    <m/>
    <m/>
    <m/>
    <m/>
    <m/>
    <m/>
    <m/>
    <m/>
    <s v="no"/>
    <m/>
    <m/>
    <m/>
    <m/>
    <m/>
    <m/>
    <m/>
    <m/>
    <m/>
    <m/>
    <m/>
    <m/>
    <m/>
    <m/>
    <m/>
    <m/>
    <m/>
    <m/>
    <m/>
    <m/>
    <m/>
    <s v="yes"/>
    <s v="yes"/>
    <m/>
    <n v="50"/>
    <n v="50"/>
    <n v="23"/>
    <s v="Wholesaler"/>
    <n v="1"/>
    <n v="3"/>
    <n v="2"/>
    <s v="Price_inflation Government_regulations"/>
    <n v="1"/>
    <n v="0"/>
    <n v="0"/>
    <n v="0"/>
    <n v="0"/>
    <n v="1"/>
    <n v="0"/>
    <n v="0"/>
    <n v="0"/>
    <n v="0"/>
    <n v="0"/>
    <s v="no"/>
    <m/>
    <m/>
    <m/>
    <m/>
    <m/>
    <m/>
    <m/>
    <m/>
    <m/>
    <m/>
    <m/>
    <m/>
    <m/>
    <m/>
    <m/>
    <m/>
    <m/>
    <m/>
    <m/>
    <m/>
    <m/>
    <s v="yes"/>
    <s v="yes"/>
    <n v="125"/>
    <n v="100"/>
    <n v="80"/>
    <n v="13"/>
    <s v="Wholesaler"/>
    <n v="1"/>
    <n v="2"/>
    <n v="1.5"/>
    <s v="Price_inflation Government_regulations"/>
    <n v="1"/>
    <n v="0"/>
    <n v="0"/>
    <n v="0"/>
    <n v="0"/>
    <n v="1"/>
    <n v="0"/>
    <n v="0"/>
    <n v="0"/>
    <n v="0"/>
    <n v="0"/>
    <s v="yes"/>
    <s v="yes"/>
    <m/>
    <n v="60"/>
    <n v="60"/>
    <n v="13"/>
    <s v="Wholesaler"/>
    <n v="1"/>
    <n v="2"/>
    <n v="1.5"/>
    <s v="Price_inflation Government_regulations"/>
    <n v="1"/>
    <n v="0"/>
    <n v="0"/>
    <n v="0"/>
    <n v="0"/>
    <n v="1"/>
    <n v="0"/>
    <n v="0"/>
    <n v="0"/>
    <n v="0"/>
    <n v="0"/>
    <s v="yes"/>
    <s v="yes"/>
    <m/>
    <n v="300"/>
    <n v="300"/>
    <n v="13"/>
    <s v="Wholesaler"/>
    <n v="1"/>
    <n v="3"/>
    <n v="2"/>
    <s v="Price_inflation Government_regulations"/>
    <n v="1"/>
    <n v="0"/>
    <n v="0"/>
    <n v="0"/>
    <n v="0"/>
    <n v="1"/>
    <n v="0"/>
    <n v="0"/>
    <n v="0"/>
    <n v="0"/>
    <n v="0"/>
    <m/>
    <n v="21720730"/>
    <s v="2c469591-c59a-4d44-9fbf-7298cedc4703"/>
    <s v="2018-04-25T08:55:46"/>
    <n v="35"/>
  </r>
  <r>
    <s v="YE0148"/>
    <s v="2018-04-25T12:02:09.626+03:00"/>
    <s v="2018-04-25T12:12:17.305+03:00"/>
    <s v="2018-04-25"/>
    <s v="ee.humanitarianresponse.info:HgjRJik8bhhBqH7r"/>
    <s v="2018-04-22"/>
    <s v="مؤسسة التنمية المستدامه"/>
    <s v="SDF"/>
    <x v="7"/>
    <s v="YE13"/>
    <s v="Bani Al Harith"/>
    <s v="YE1310"/>
    <s v="محلات الظفيري للجملة"/>
    <s v="Al Wattn Station"/>
    <s v="Other"/>
    <s v="Urban"/>
    <s v="no"/>
    <m/>
    <m/>
    <m/>
    <m/>
    <m/>
    <m/>
    <m/>
    <m/>
    <m/>
    <m/>
    <m/>
    <m/>
    <m/>
    <m/>
    <m/>
    <m/>
    <m/>
    <m/>
    <m/>
    <m/>
    <m/>
    <s v="no"/>
    <m/>
    <m/>
    <m/>
    <m/>
    <m/>
    <m/>
    <m/>
    <m/>
    <m/>
    <m/>
    <m/>
    <m/>
    <m/>
    <m/>
    <m/>
    <m/>
    <m/>
    <m/>
    <m/>
    <m/>
    <m/>
    <s v="yes"/>
    <s v="yes"/>
    <m/>
    <n v="45"/>
    <n v="45"/>
    <n v="13"/>
    <s v="Other"/>
    <n v="1"/>
    <n v="2"/>
    <n v="1.5"/>
    <s v="Price_inflation"/>
    <n v="1"/>
    <n v="0"/>
    <n v="0"/>
    <n v="0"/>
    <n v="0"/>
    <n v="0"/>
    <n v="0"/>
    <n v="0"/>
    <n v="0"/>
    <n v="0"/>
    <n v="0"/>
    <s v="no"/>
    <m/>
    <m/>
    <m/>
    <m/>
    <m/>
    <m/>
    <m/>
    <m/>
    <m/>
    <m/>
    <m/>
    <m/>
    <m/>
    <m/>
    <m/>
    <m/>
    <m/>
    <m/>
    <m/>
    <m/>
    <m/>
    <s v="yes"/>
    <s v="no"/>
    <n v="125"/>
    <n v="86"/>
    <n v="68.8"/>
    <n v="13"/>
    <s v="Wholesaler"/>
    <n v="1"/>
    <n v="3"/>
    <n v="2"/>
    <s v="Price_inflation"/>
    <n v="1"/>
    <n v="0"/>
    <n v="0"/>
    <n v="0"/>
    <n v="0"/>
    <n v="0"/>
    <n v="0"/>
    <n v="0"/>
    <n v="0"/>
    <n v="0"/>
    <n v="0"/>
    <s v="yes"/>
    <s v="yes"/>
    <m/>
    <n v="43"/>
    <n v="43"/>
    <n v="13"/>
    <s v="Wholesaler"/>
    <n v="1"/>
    <n v="3"/>
    <n v="2"/>
    <s v="Price_inflation"/>
    <n v="1"/>
    <n v="0"/>
    <n v="0"/>
    <n v="0"/>
    <n v="0"/>
    <n v="0"/>
    <n v="0"/>
    <n v="0"/>
    <n v="0"/>
    <n v="0"/>
    <n v="0"/>
    <s v="yes"/>
    <s v="yes"/>
    <m/>
    <n v="241"/>
    <n v="241"/>
    <n v="13"/>
    <s v="Wholesaler"/>
    <n v="1"/>
    <n v="3"/>
    <n v="2"/>
    <s v="Price_inflation"/>
    <n v="1"/>
    <n v="0"/>
    <n v="0"/>
    <n v="0"/>
    <n v="0"/>
    <n v="0"/>
    <n v="0"/>
    <n v="0"/>
    <n v="0"/>
    <n v="0"/>
    <n v="0"/>
    <s v="بعض المنتجات يتم اخذها من الشركه الام او من الوكلاء"/>
    <n v="21723316"/>
    <s v="309dec54-2e4d-4ac9-bdcf-ee485b23afa0"/>
    <s v="2018-04-25T09:37:04"/>
    <n v="37"/>
  </r>
  <r>
    <s v="YE0149"/>
    <s v="2018-04-25T12:12:17.809+03:00"/>
    <s v="2018-04-25T12:39:40.793+03:00"/>
    <s v="2018-04-25"/>
    <s v="ee.humanitarianresponse.info:HgjRJik8bhhBqH7r"/>
    <s v="2018-04-22"/>
    <s v="مؤسسة التنمية المستدامه"/>
    <s v="SDF"/>
    <x v="7"/>
    <s v="YE13"/>
    <s v="Bani Al Harith"/>
    <s v="YE1310"/>
    <s v="محلات ابوحمزة للجمله"/>
    <s v="7 July Zone"/>
    <s v="Other"/>
    <s v="Urban"/>
    <s v="no"/>
    <m/>
    <m/>
    <m/>
    <m/>
    <m/>
    <m/>
    <m/>
    <m/>
    <m/>
    <m/>
    <m/>
    <m/>
    <m/>
    <m/>
    <m/>
    <m/>
    <m/>
    <m/>
    <m/>
    <m/>
    <m/>
    <s v="no"/>
    <m/>
    <m/>
    <m/>
    <m/>
    <m/>
    <m/>
    <m/>
    <m/>
    <m/>
    <m/>
    <m/>
    <m/>
    <m/>
    <m/>
    <m/>
    <m/>
    <m/>
    <m/>
    <m/>
    <m/>
    <m/>
    <s v="yes"/>
    <s v="yes"/>
    <m/>
    <n v="47"/>
    <n v="47"/>
    <n v="13"/>
    <s v="Wholesaler"/>
    <n v="1"/>
    <n v="2"/>
    <n v="1.5"/>
    <s v="Price_inflation Government_regulations Transportation_issues"/>
    <n v="1"/>
    <n v="0"/>
    <n v="0"/>
    <n v="0"/>
    <n v="0"/>
    <n v="1"/>
    <n v="1"/>
    <n v="0"/>
    <n v="0"/>
    <n v="0"/>
    <n v="0"/>
    <s v="no"/>
    <m/>
    <m/>
    <m/>
    <m/>
    <m/>
    <m/>
    <m/>
    <m/>
    <m/>
    <m/>
    <m/>
    <m/>
    <m/>
    <m/>
    <m/>
    <m/>
    <m/>
    <m/>
    <m/>
    <m/>
    <m/>
    <s v="yes"/>
    <s v="yes"/>
    <n v="125"/>
    <n v="91"/>
    <n v="72.8"/>
    <n v="13"/>
    <s v="Wholesaler"/>
    <n v="1"/>
    <n v="3"/>
    <n v="2"/>
    <s v="Price_inflation Government_regulations"/>
    <n v="1"/>
    <n v="0"/>
    <n v="0"/>
    <n v="0"/>
    <n v="0"/>
    <n v="1"/>
    <n v="0"/>
    <n v="0"/>
    <n v="0"/>
    <n v="0"/>
    <n v="0"/>
    <s v="yes"/>
    <s v="yes"/>
    <m/>
    <n v="43"/>
    <n v="43"/>
    <n v="23"/>
    <s v="Other"/>
    <n v="1"/>
    <n v="3"/>
    <n v="2"/>
    <s v="Price_inflation Government_regulations Transportation_issues"/>
    <n v="1"/>
    <n v="0"/>
    <n v="0"/>
    <n v="0"/>
    <n v="0"/>
    <n v="1"/>
    <n v="1"/>
    <n v="0"/>
    <n v="0"/>
    <n v="0"/>
    <n v="0"/>
    <s v="yes"/>
    <s v="yes"/>
    <m/>
    <n v="218"/>
    <n v="218"/>
    <n v="13"/>
    <s v="Other"/>
    <n v="1"/>
    <n v="3"/>
    <n v="2"/>
    <s v="Price_inflation Government_regulations Transportation_issues"/>
    <n v="1"/>
    <n v="0"/>
    <n v="0"/>
    <n v="0"/>
    <n v="0"/>
    <n v="1"/>
    <n v="1"/>
    <n v="0"/>
    <n v="0"/>
    <n v="0"/>
    <n v="0"/>
    <s v="بعض المنتجات يتم شرائها من الشركه الام او الوكلاء"/>
    <n v="21723525"/>
    <s v="4e70f91c-56f9-41fc-9db9-3e9789f40379"/>
    <s v="2018-04-25T09:39:54"/>
    <n v="38"/>
  </r>
  <r>
    <s v="YE0159"/>
    <s v="2018-04-25T11:26:15.375+03:00"/>
    <s v="2018-04-25T11:30:13.950+03:00"/>
    <s v="2018-04-25"/>
    <s v="ee.humanitarianresponse.info:HgjRJik8bhhBqH7r"/>
    <s v="2018-04-22"/>
    <s v="مؤسسة التنميه المستدامه"/>
    <s v="SDF"/>
    <x v="7"/>
    <s v="YE13"/>
    <s v="Bani Al Harith"/>
    <s v="YE1310"/>
    <s v="محطة السلام"/>
    <s v="Al-radhamah "/>
    <s v="Other"/>
    <s v="Urban"/>
    <s v="yes"/>
    <s v="yes"/>
    <m/>
    <n v="350"/>
    <n v="350"/>
    <n v="18"/>
    <s v="Wholesaler"/>
    <n v="3"/>
    <n v="7"/>
    <n v="5"/>
    <s v="Price_inflation Government_regulations"/>
    <n v="1"/>
    <n v="0"/>
    <n v="0"/>
    <n v="0"/>
    <n v="0"/>
    <n v="1"/>
    <n v="0"/>
    <n v="0"/>
    <n v="0"/>
    <n v="0"/>
    <n v="0"/>
    <s v="yes"/>
    <s v="yes"/>
    <m/>
    <n v="350"/>
    <n v="350"/>
    <n v="18"/>
    <s v="Wholesaler"/>
    <n v="3"/>
    <n v="7"/>
    <n v="5"/>
    <s v="Price_inflation Government_regulations"/>
    <n v="1"/>
    <n v="0"/>
    <n v="0"/>
    <n v="0"/>
    <n v="0"/>
    <n v="1"/>
    <n v="0"/>
    <n v="0"/>
    <n v="0"/>
    <n v="0"/>
    <n v="0"/>
    <s v="No"/>
    <m/>
    <m/>
    <m/>
    <m/>
    <m/>
    <m/>
    <m/>
    <m/>
    <m/>
    <m/>
    <m/>
    <m/>
    <m/>
    <m/>
    <m/>
    <m/>
    <m/>
    <m/>
    <m/>
    <m/>
    <m/>
    <s v="no"/>
    <m/>
    <m/>
    <m/>
    <m/>
    <m/>
    <m/>
    <m/>
    <m/>
    <m/>
    <m/>
    <m/>
    <m/>
    <m/>
    <m/>
    <m/>
    <m/>
    <m/>
    <m/>
    <m/>
    <m/>
    <m/>
    <s v="no"/>
    <m/>
    <m/>
    <m/>
    <m/>
    <m/>
    <m/>
    <m/>
    <m/>
    <m/>
    <m/>
    <m/>
    <m/>
    <m/>
    <m/>
    <m/>
    <m/>
    <m/>
    <m/>
    <m/>
    <m/>
    <m/>
    <s v="no"/>
    <m/>
    <m/>
    <m/>
    <m/>
    <m/>
    <m/>
    <m/>
    <m/>
    <m/>
    <m/>
    <m/>
    <m/>
    <m/>
    <m/>
    <m/>
    <m/>
    <m/>
    <m/>
    <m/>
    <m/>
    <m/>
    <s v="no"/>
    <m/>
    <m/>
    <m/>
    <m/>
    <m/>
    <m/>
    <m/>
    <m/>
    <m/>
    <m/>
    <m/>
    <m/>
    <m/>
    <m/>
    <m/>
    <m/>
    <m/>
    <m/>
    <m/>
    <m/>
    <m/>
    <m/>
    <n v="21719327"/>
    <s v="9016cac8-ed19-48e3-b8b4-1da9a96b7bca"/>
    <s v="2018-04-25T08:30:19"/>
    <n v="31"/>
  </r>
  <r>
    <s v="YE0146"/>
    <s v="2018-04-25T23:11:33.541+03:00"/>
    <s v="2018-04-25T23:34:02.743+03:00"/>
    <s v="2018-04-25"/>
    <s v="ee.humanitarianresponse.info:01ufehMPk0fm5ajf"/>
    <s v="2018-04-25"/>
    <s v="Save the Children"/>
    <s v="Save the Children"/>
    <x v="0"/>
    <s v="YE17"/>
    <s v="Bani Qais"/>
    <s v="YE1724"/>
    <s v="Aman"/>
    <s v="Abuhmezah Wholesale Stores"/>
    <s v="District_level_market"/>
    <s v="Urban"/>
    <s v="yes"/>
    <s v="yes"/>
    <m/>
    <n v="370"/>
    <n v="370"/>
    <n v="18"/>
    <s v="Wholesaler"/>
    <n v="7"/>
    <m/>
    <n v="7"/>
    <s v="Price_inflation Liquidity_shortage Insecurity_and_instability"/>
    <n v="1"/>
    <n v="1"/>
    <n v="0"/>
    <n v="1"/>
    <n v="0"/>
    <n v="0"/>
    <n v="0"/>
    <n v="0"/>
    <n v="0"/>
    <n v="0"/>
    <n v="0"/>
    <s v="yes"/>
    <s v="yes"/>
    <m/>
    <n v="350"/>
    <n v="350"/>
    <n v="18"/>
    <s v="Wholesaler"/>
    <n v="7"/>
    <m/>
    <n v="7"/>
    <s v="Price_inflation Liquidity_shortage Insecurity_and_instability"/>
    <n v="1"/>
    <n v="1"/>
    <n v="0"/>
    <n v="1"/>
    <n v="0"/>
    <n v="0"/>
    <n v="0"/>
    <n v="0"/>
    <n v="0"/>
    <n v="0"/>
    <n v="0"/>
    <s v="yes"/>
    <s v="yes"/>
    <m/>
    <n v="100"/>
    <n v="100"/>
    <n v="17"/>
    <s v="Wholesaler"/>
    <n v="1"/>
    <m/>
    <n v="1"/>
    <s v="Price_inflation Liquidity_shortage Insecurity_and_instability"/>
    <n v="1"/>
    <n v="1"/>
    <n v="0"/>
    <n v="1"/>
    <n v="0"/>
    <n v="0"/>
    <n v="0"/>
    <n v="0"/>
    <n v="0"/>
    <n v="0"/>
    <n v="0"/>
    <s v="yes"/>
    <s v="no"/>
    <n v="10"/>
    <n v="100"/>
    <n v="200"/>
    <n v="17"/>
    <s v="Wholesaler"/>
    <n v="1"/>
    <m/>
    <n v="1"/>
    <s v="Price_inflation Liquidity_shortage Insecurity_and_instability"/>
    <n v="1"/>
    <n v="1"/>
    <n v="0"/>
    <n v="1"/>
    <n v="0"/>
    <n v="0"/>
    <n v="0"/>
    <n v="0"/>
    <n v="0"/>
    <n v="0"/>
    <n v="0"/>
    <s v="yes"/>
    <s v="yes"/>
    <n v="70"/>
    <n v="90"/>
    <n v="128.57142857142858"/>
    <n v="17"/>
    <s v="Wholesaler"/>
    <n v="1"/>
    <m/>
    <n v="1"/>
    <s v="Price_inflation Liquidity_shortage Insecurity_and_instability"/>
    <n v="1"/>
    <n v="1"/>
    <n v="0"/>
    <n v="1"/>
    <n v="0"/>
    <n v="0"/>
    <n v="0"/>
    <n v="0"/>
    <n v="0"/>
    <n v="0"/>
    <n v="0"/>
    <s v="yes"/>
    <s v="No"/>
    <n v="110"/>
    <n v="80"/>
    <n v="72.727272727272734"/>
    <n v="17"/>
    <s v="Wholesaler"/>
    <n v="1"/>
    <n v="2"/>
    <n v="1.5"/>
    <s v="Price_inflation Liquidity_shortage Insecurity_and_instability"/>
    <n v="1"/>
    <n v="1"/>
    <n v="0"/>
    <n v="1"/>
    <n v="0"/>
    <n v="0"/>
    <n v="0"/>
    <n v="0"/>
    <n v="0"/>
    <n v="0"/>
    <n v="0"/>
    <s v="yes"/>
    <s v="yes"/>
    <m/>
    <n v="300"/>
    <n v="300"/>
    <n v="17"/>
    <s v="Wholesaler"/>
    <n v="1"/>
    <m/>
    <n v="1"/>
    <s v="Price_inflation Liquidity_shortage Insecurity_and_instability"/>
    <n v="1"/>
    <n v="1"/>
    <n v="0"/>
    <n v="1"/>
    <n v="0"/>
    <n v="0"/>
    <n v="0"/>
    <n v="0"/>
    <n v="0"/>
    <n v="0"/>
    <n v="0"/>
    <m/>
    <n v="21783201"/>
    <s v="fbdac895-83e6-4e19-b3c9-9628e85abbf2"/>
    <s v="2018-04-26T09:00:41"/>
    <n v="98"/>
  </r>
  <r>
    <s v="YE0036"/>
    <s v="2018-04-24T20:43:24.703+03:00"/>
    <s v="2018-04-24T20:57:12.979+03:00"/>
    <s v="2018-04-24"/>
    <s v="ee.humanitarianresponse.info:5f1gFXMaUfYDmHcF"/>
    <s v="2018-04-22"/>
    <s v="رؤيا امل الدولية"/>
    <s v="Vision Hope International"/>
    <x v="5"/>
    <s v="YE27"/>
    <s v="Bani Sad"/>
    <s v="YE2707"/>
    <s v="سوق الجمعة"/>
    <s v="Badr market"/>
    <s v="District_level_market"/>
    <s v="Rural"/>
    <s v="yes"/>
    <s v="yes"/>
    <m/>
    <n v="360"/>
    <n v="360"/>
    <n v="18"/>
    <s v="Other"/>
    <n v="2"/>
    <n v="7"/>
    <n v="4.5"/>
    <s v="Price_inflation Transportation_issues"/>
    <n v="1"/>
    <n v="0"/>
    <n v="0"/>
    <n v="0"/>
    <n v="0"/>
    <n v="0"/>
    <n v="1"/>
    <n v="0"/>
    <n v="0"/>
    <n v="0"/>
    <n v="0"/>
    <s v="yes"/>
    <s v="yes"/>
    <m/>
    <n v="350"/>
    <n v="350"/>
    <n v="18"/>
    <s v="Other"/>
    <n v="2"/>
    <n v="7"/>
    <n v="4.5"/>
    <s v="Price_inflation Liquidity_shortage Shortage_of_demand Other_see_next_question"/>
    <n v="1"/>
    <n v="1"/>
    <n v="1"/>
    <n v="0"/>
    <n v="0"/>
    <n v="0"/>
    <n v="0"/>
    <n v="1"/>
    <n v="0"/>
    <n v="0"/>
    <n v="0"/>
    <s v="yes"/>
    <s v="yes"/>
    <m/>
    <n v="80"/>
    <n v="80"/>
    <n v="18"/>
    <s v="Wholesaler"/>
    <n v="3"/>
    <n v="7"/>
    <n v="5"/>
    <s v="Price_inflation Transportation_issues"/>
    <n v="1"/>
    <n v="0"/>
    <n v="0"/>
    <n v="0"/>
    <n v="0"/>
    <n v="0"/>
    <n v="1"/>
    <n v="0"/>
    <n v="0"/>
    <n v="0"/>
    <n v="0"/>
    <s v="yes"/>
    <s v="yes"/>
    <m/>
    <n v="200"/>
    <n v="200"/>
    <n v="18"/>
    <s v="Other"/>
    <n v="2"/>
    <n v="7"/>
    <n v="4.5"/>
    <s v="Price_inflation Transportation_issues Other_see_next_question"/>
    <n v="1"/>
    <n v="0"/>
    <n v="0"/>
    <n v="0"/>
    <n v="0"/>
    <n v="0"/>
    <n v="1"/>
    <n v="1"/>
    <n v="0"/>
    <n v="0"/>
    <n v="0"/>
    <s v="yes"/>
    <s v="yes"/>
    <n v="80"/>
    <n v="80"/>
    <n v="100"/>
    <n v="18"/>
    <s v="Wholesaler"/>
    <n v="2"/>
    <n v="7"/>
    <n v="4.5"/>
    <s v="Shortage_of_demand Other_see_next_question"/>
    <n v="0"/>
    <n v="0"/>
    <n v="1"/>
    <n v="0"/>
    <n v="0"/>
    <n v="0"/>
    <n v="0"/>
    <n v="1"/>
    <n v="0"/>
    <n v="0"/>
    <n v="0"/>
    <s v="yes"/>
    <s v="yes"/>
    <m/>
    <n v="80"/>
    <n v="80"/>
    <n v="18"/>
    <s v="Wholesaler"/>
    <n v="2"/>
    <n v="6"/>
    <n v="4"/>
    <s v="Price_inflation Shortage_of_demand Other_see_next_question"/>
    <n v="1"/>
    <n v="0"/>
    <n v="1"/>
    <n v="0"/>
    <n v="0"/>
    <n v="0"/>
    <n v="0"/>
    <n v="1"/>
    <n v="0"/>
    <n v="0"/>
    <n v="0"/>
    <s v="yes"/>
    <s v="yes"/>
    <m/>
    <n v="500"/>
    <n v="500"/>
    <n v="23"/>
    <s v="Wholesaler"/>
    <n v="2"/>
    <n v="7"/>
    <n v="4.5"/>
    <s v="Price_inflation Shortage_of_demand Other_see_next_question"/>
    <n v="1"/>
    <n v="0"/>
    <n v="1"/>
    <n v="0"/>
    <n v="0"/>
    <n v="0"/>
    <n v="0"/>
    <n v="1"/>
    <n v="0"/>
    <n v="0"/>
    <n v="0"/>
    <m/>
    <n v="21701914"/>
    <s v="b712a256-770b-43cb-abf1-6b09ff112ca8"/>
    <s v="2018-04-24T17:57:22"/>
    <n v="12"/>
  </r>
  <r>
    <s v="YE0037"/>
    <s v="2018-04-24T21:50:01.699+03:00"/>
    <s v="2018-04-24T22:03:35.696+03:00"/>
    <s v="2018-04-24"/>
    <s v="ee.humanitarianresponse.info:5f1gFXMaUfYDmHcF"/>
    <s v="2018-04-22"/>
    <s v="رؤيا امل الدولية"/>
    <s v="Vision Hope International"/>
    <x v="5"/>
    <s v="YE27"/>
    <s v="Bani Sad"/>
    <s v="YE2707"/>
    <s v="الخميس"/>
    <s v="N/A"/>
    <s v="District_level_market"/>
    <s v="Rural"/>
    <s v="yes"/>
    <s v="yes"/>
    <m/>
    <n v="370"/>
    <n v="370"/>
    <n v="27"/>
    <s v="Vendor"/>
    <n v="1"/>
    <n v="3"/>
    <n v="2"/>
    <s v="Price_inflation Liquidity_shortage"/>
    <n v="1"/>
    <n v="1"/>
    <n v="0"/>
    <n v="0"/>
    <n v="0"/>
    <n v="0"/>
    <n v="0"/>
    <n v="0"/>
    <n v="0"/>
    <n v="0"/>
    <n v="0"/>
    <s v="no"/>
    <m/>
    <m/>
    <m/>
    <m/>
    <m/>
    <m/>
    <m/>
    <m/>
    <m/>
    <m/>
    <m/>
    <m/>
    <m/>
    <m/>
    <m/>
    <m/>
    <m/>
    <m/>
    <m/>
    <m/>
    <m/>
    <s v="yes"/>
    <s v="yes"/>
    <m/>
    <n v="50"/>
    <n v="50"/>
    <n v="18"/>
    <s v="Wholesaler"/>
    <n v="1"/>
    <n v="2"/>
    <n v="1.5"/>
    <s v="Price_inflation Liquidity_shortage Government_regulations"/>
    <n v="1"/>
    <n v="1"/>
    <n v="0"/>
    <n v="0"/>
    <n v="0"/>
    <n v="1"/>
    <n v="0"/>
    <n v="0"/>
    <n v="0"/>
    <n v="0"/>
    <n v="0"/>
    <s v="yes"/>
    <s v="yes"/>
    <m/>
    <n v="200"/>
    <n v="200"/>
    <n v="18"/>
    <s v="Other"/>
    <n v="1"/>
    <n v="3"/>
    <n v="2"/>
    <s v="No_constraints"/>
    <n v="0"/>
    <n v="0"/>
    <n v="0"/>
    <n v="0"/>
    <n v="0"/>
    <n v="0"/>
    <n v="0"/>
    <n v="0"/>
    <n v="0"/>
    <n v="1"/>
    <n v="0"/>
    <s v="yes"/>
    <s v="yes"/>
    <n v="80"/>
    <n v="100"/>
    <n v="125"/>
    <n v="23"/>
    <s v="Other"/>
    <n v="2"/>
    <n v="2"/>
    <n v="2"/>
    <s v="Price_inflation Shortage_of_demand"/>
    <n v="1"/>
    <n v="0"/>
    <n v="1"/>
    <n v="0"/>
    <n v="0"/>
    <n v="0"/>
    <n v="0"/>
    <n v="0"/>
    <n v="0"/>
    <n v="0"/>
    <n v="0"/>
    <s v="yes"/>
    <s v="yes"/>
    <m/>
    <n v="70"/>
    <n v="70"/>
    <n v="18"/>
    <s v="Wholesaler"/>
    <n v="1"/>
    <n v="3"/>
    <n v="2"/>
    <s v="Price_inflation Shortage_of_demand Other_see_next_question"/>
    <n v="1"/>
    <n v="0"/>
    <n v="1"/>
    <n v="0"/>
    <n v="0"/>
    <n v="0"/>
    <n v="0"/>
    <n v="1"/>
    <n v="0"/>
    <n v="0"/>
    <n v="0"/>
    <s v="yes"/>
    <s v="yes"/>
    <m/>
    <n v="300"/>
    <n v="300"/>
    <n v="18"/>
    <s v="Wholesaler"/>
    <n v="4"/>
    <n v="5"/>
    <n v="4.5"/>
    <s v="Price_inflation Shortage_of_demand Other_see_next_question"/>
    <n v="1"/>
    <n v="0"/>
    <n v="1"/>
    <n v="0"/>
    <n v="0"/>
    <n v="0"/>
    <n v="0"/>
    <n v="1"/>
    <n v="0"/>
    <n v="0"/>
    <n v="0"/>
    <m/>
    <n v="21703753"/>
    <s v="1bc15de1-7b4a-42f7-b801-fcdb39c1a700"/>
    <s v="2018-04-24T19:03:43"/>
    <n v="24"/>
  </r>
  <r>
    <s v="YE0038"/>
    <s v="2018-04-24T22:03:36.011+03:00"/>
    <s v="2018-04-24T22:10:47.951+03:00"/>
    <s v="2018-04-24"/>
    <s v="ee.humanitarianresponse.info:5f1gFXMaUfYDmHcF"/>
    <s v="2018-04-22"/>
    <s v="رؤيا امل الدولية"/>
    <s v="Vision Hope International"/>
    <x v="5"/>
    <s v="YE27"/>
    <s v="Bani Sad"/>
    <s v="YE2707"/>
    <s v="الخميس"/>
    <s v="N/A"/>
    <s v="District_level_market"/>
    <s v="Rural"/>
    <s v="yes"/>
    <s v="yes"/>
    <m/>
    <n v="355"/>
    <n v="355"/>
    <n v="18"/>
    <s v="Other"/>
    <n v="1"/>
    <n v="3"/>
    <n v="2"/>
    <s v="Price_inflation Liquidity_shortage Transportation_issues"/>
    <n v="1"/>
    <n v="1"/>
    <n v="0"/>
    <n v="0"/>
    <n v="0"/>
    <n v="0"/>
    <n v="1"/>
    <n v="0"/>
    <n v="0"/>
    <n v="0"/>
    <n v="0"/>
    <s v="yes"/>
    <s v="yes"/>
    <m/>
    <n v="345"/>
    <n v="345"/>
    <n v="18"/>
    <s v="Other"/>
    <n v="1"/>
    <n v="3"/>
    <n v="2"/>
    <s v="Price_inflation Liquidity_shortage Transportation_issues"/>
    <n v="1"/>
    <n v="1"/>
    <n v="0"/>
    <n v="0"/>
    <n v="0"/>
    <n v="0"/>
    <n v="1"/>
    <n v="0"/>
    <n v="0"/>
    <n v="0"/>
    <n v="0"/>
    <s v="yes"/>
    <s v="yes"/>
    <m/>
    <n v="80"/>
    <n v="80"/>
    <n v="18"/>
    <s v="Wholesaler"/>
    <n v="1"/>
    <n v="2"/>
    <n v="1.5"/>
    <s v="Price_inflation"/>
    <n v="1"/>
    <n v="0"/>
    <n v="0"/>
    <n v="0"/>
    <n v="0"/>
    <n v="0"/>
    <n v="0"/>
    <n v="0"/>
    <n v="0"/>
    <n v="0"/>
    <n v="0"/>
    <s v="yes"/>
    <s v="yes"/>
    <m/>
    <n v="200"/>
    <n v="200"/>
    <n v="18"/>
    <s v="Wholesaler"/>
    <n v="2"/>
    <n v="3"/>
    <n v="2.5"/>
    <s v="Price_inflation Liquidity_shortage Transportation_issues"/>
    <n v="1"/>
    <n v="1"/>
    <n v="0"/>
    <n v="0"/>
    <n v="0"/>
    <n v="0"/>
    <n v="1"/>
    <n v="0"/>
    <n v="0"/>
    <n v="0"/>
    <n v="0"/>
    <s v="yes"/>
    <s v="yes"/>
    <n v="80"/>
    <n v="100"/>
    <n v="125"/>
    <n v="18"/>
    <s v="Wholesaler"/>
    <n v="1"/>
    <n v="2"/>
    <n v="1.5"/>
    <s v="Price_inflation Shortage_of_demand Other_see_next_question"/>
    <n v="1"/>
    <n v="0"/>
    <n v="1"/>
    <n v="0"/>
    <n v="0"/>
    <n v="0"/>
    <n v="0"/>
    <n v="1"/>
    <n v="0"/>
    <n v="0"/>
    <n v="0"/>
    <s v="yes"/>
    <s v="yes"/>
    <m/>
    <n v="80"/>
    <n v="80"/>
    <n v="18"/>
    <s v="Other"/>
    <n v="2"/>
    <n v="3"/>
    <n v="2.5"/>
    <s v="Price_inflation Liquidity_shortage Other_see_next_question"/>
    <n v="1"/>
    <n v="1"/>
    <n v="0"/>
    <n v="0"/>
    <n v="0"/>
    <n v="0"/>
    <n v="0"/>
    <n v="1"/>
    <n v="0"/>
    <n v="0"/>
    <n v="0"/>
    <s v="yes"/>
    <s v="yes"/>
    <m/>
    <n v="350"/>
    <n v="350"/>
    <n v="18"/>
    <s v="Wholesaler"/>
    <n v="2"/>
    <n v="3"/>
    <n v="2.5"/>
    <s v="Price_inflation Shortage_of_demand Other_see_next_question"/>
    <n v="1"/>
    <n v="0"/>
    <n v="1"/>
    <n v="0"/>
    <n v="0"/>
    <n v="0"/>
    <n v="0"/>
    <n v="1"/>
    <n v="0"/>
    <n v="0"/>
    <n v="0"/>
    <m/>
    <n v="21703928"/>
    <s v="6752fe12-de37-4721-89ab-537e1d8ab35e"/>
    <s v="2018-04-24T19:10:54"/>
    <n v="25"/>
  </r>
  <r>
    <s v="YE0051"/>
    <s v="2018-04-24T19:32:41.276+03:00"/>
    <s v="2018-04-24T20:43:24.450+03:00"/>
    <s v="2018-04-24"/>
    <s v="ee.humanitarianresponse.info:5f1gFXMaUfYDmHcF"/>
    <s v="2018-04-22"/>
    <s v="رؤيا امل الدولية"/>
    <s v="Vision Hope International"/>
    <x v="5"/>
    <s v="YE27"/>
    <s v="Bani Sad"/>
    <s v="YE2707"/>
    <s v="سوق الجمعة"/>
    <s v="N/A"/>
    <s v="District_level_market"/>
    <s v="Rural"/>
    <s v="no"/>
    <m/>
    <m/>
    <m/>
    <m/>
    <m/>
    <m/>
    <m/>
    <m/>
    <m/>
    <m/>
    <m/>
    <m/>
    <m/>
    <m/>
    <m/>
    <m/>
    <m/>
    <m/>
    <m/>
    <m/>
    <m/>
    <s v="no"/>
    <m/>
    <m/>
    <m/>
    <m/>
    <m/>
    <m/>
    <m/>
    <m/>
    <m/>
    <m/>
    <m/>
    <m/>
    <m/>
    <m/>
    <m/>
    <m/>
    <m/>
    <m/>
    <m/>
    <m/>
    <m/>
    <s v="yes"/>
    <s v="No"/>
    <n v="15"/>
    <n v="1000"/>
    <m/>
    <n v="18"/>
    <s v="Other"/>
    <n v="1"/>
    <n v="2"/>
    <n v="1.5"/>
    <s v="Price_inflation Transportation_issues"/>
    <n v="1"/>
    <n v="0"/>
    <n v="0"/>
    <n v="0"/>
    <n v="0"/>
    <n v="0"/>
    <n v="1"/>
    <n v="0"/>
    <n v="0"/>
    <n v="0"/>
    <n v="0"/>
    <s v="yes"/>
    <s v="no"/>
    <n v="2"/>
    <n v="70"/>
    <m/>
    <n v="18"/>
    <s v="Other"/>
    <n v="1"/>
    <n v="2"/>
    <n v="1.5"/>
    <s v="Price_inflation Transportation_issues"/>
    <n v="1"/>
    <n v="0"/>
    <n v="0"/>
    <n v="0"/>
    <n v="0"/>
    <n v="0"/>
    <n v="1"/>
    <n v="0"/>
    <n v="0"/>
    <n v="0"/>
    <n v="0"/>
    <s v="yes"/>
    <s v="yes"/>
    <n v="100"/>
    <n v="92"/>
    <n v="92"/>
    <n v="18"/>
    <s v="Other"/>
    <n v="2"/>
    <n v="3"/>
    <n v="2.5"/>
    <s v="Price_inflation"/>
    <n v="1"/>
    <n v="0"/>
    <n v="0"/>
    <n v="0"/>
    <n v="0"/>
    <n v="0"/>
    <n v="0"/>
    <n v="0"/>
    <n v="0"/>
    <n v="0"/>
    <n v="0"/>
    <s v="yes"/>
    <s v="No"/>
    <n v="2500"/>
    <n v="1550"/>
    <n v="62"/>
    <n v="18"/>
    <s v="Other"/>
    <n v="1"/>
    <n v="2"/>
    <n v="1.5"/>
    <s v="Price_inflation"/>
    <n v="1"/>
    <n v="0"/>
    <n v="0"/>
    <n v="0"/>
    <n v="0"/>
    <n v="0"/>
    <n v="0"/>
    <n v="0"/>
    <n v="0"/>
    <n v="0"/>
    <n v="0"/>
    <s v="yes"/>
    <s v="no"/>
    <n v="40"/>
    <n v="1900"/>
    <n v="475"/>
    <n v="18"/>
    <s v="Wholesaler"/>
    <n v="2"/>
    <n v="3"/>
    <n v="2.5"/>
    <s v="Price_inflation"/>
    <n v="1"/>
    <n v="0"/>
    <n v="0"/>
    <n v="0"/>
    <n v="0"/>
    <n v="0"/>
    <n v="0"/>
    <n v="0"/>
    <n v="0"/>
    <n v="0"/>
    <n v="0"/>
    <s v="1- عدد تقاط التحسين يصل الى ثلاث نقاط.  2- الاحجار في الطريق وقت الامطار بشكل كبير"/>
    <n v="21701314"/>
    <s v="fe5416f1-ba77-4d60-b9fb-5a1aefaf2a5d"/>
    <s v="2018-04-24T17:43:32"/>
    <n v="11"/>
  </r>
  <r>
    <s v="YE0052"/>
    <s v="2018-04-24T20:57:13.278+03:00"/>
    <s v="2018-04-24T21:50:01.365+03:00"/>
    <s v="2018-04-24"/>
    <s v="ee.humanitarianresponse.info:5f1gFXMaUfYDmHcF"/>
    <s v="2018-04-22"/>
    <s v="رؤيا امل الدولية"/>
    <s v="Vision Hope International"/>
    <x v="5"/>
    <s v="YE27"/>
    <s v="Bani Sad"/>
    <s v="YE2707"/>
    <s v="الخميس"/>
    <s v="N/A"/>
    <s v="District_level_market"/>
    <s v="Rural"/>
    <s v="no"/>
    <m/>
    <m/>
    <m/>
    <m/>
    <m/>
    <m/>
    <m/>
    <m/>
    <m/>
    <m/>
    <m/>
    <m/>
    <m/>
    <m/>
    <m/>
    <m/>
    <m/>
    <m/>
    <m/>
    <m/>
    <m/>
    <s v="no"/>
    <m/>
    <m/>
    <m/>
    <m/>
    <m/>
    <m/>
    <m/>
    <m/>
    <m/>
    <m/>
    <m/>
    <m/>
    <m/>
    <m/>
    <m/>
    <m/>
    <m/>
    <m/>
    <m/>
    <m/>
    <m/>
    <s v="yes"/>
    <s v="yes"/>
    <m/>
    <n v="100"/>
    <n v="100"/>
    <n v="23"/>
    <s v="Wholesaler"/>
    <n v="1"/>
    <n v="2"/>
    <n v="1.5"/>
    <s v="Price_inflation Insecurity_and_instability"/>
    <n v="1"/>
    <n v="0"/>
    <n v="0"/>
    <n v="1"/>
    <n v="0"/>
    <n v="0"/>
    <n v="0"/>
    <n v="0"/>
    <n v="0"/>
    <n v="0"/>
    <n v="0"/>
    <s v="yes"/>
    <s v="yes"/>
    <m/>
    <n v="150"/>
    <n v="150"/>
    <n v="18"/>
    <s v="Wholesaler"/>
    <n v="2"/>
    <n v="3"/>
    <n v="2.5"/>
    <s v="Price_inflation Insecurity_and_instability Transportation_issues"/>
    <n v="1"/>
    <n v="0"/>
    <n v="0"/>
    <n v="1"/>
    <n v="0"/>
    <n v="0"/>
    <n v="1"/>
    <n v="0"/>
    <n v="0"/>
    <n v="0"/>
    <n v="0"/>
    <s v="yes"/>
    <s v="yes"/>
    <n v="80"/>
    <n v="85"/>
    <n v="106.25"/>
    <n v="18"/>
    <s v="Wholesaler"/>
    <n v="2"/>
    <n v="3"/>
    <n v="2.5"/>
    <s v="Price_inflation Insecurity_and_instability Transportation_issues"/>
    <n v="1"/>
    <n v="0"/>
    <n v="0"/>
    <n v="1"/>
    <n v="0"/>
    <n v="0"/>
    <n v="1"/>
    <n v="0"/>
    <n v="0"/>
    <n v="0"/>
    <n v="0"/>
    <s v="yes"/>
    <s v="yes"/>
    <m/>
    <n v="80"/>
    <n v="80"/>
    <n v="18"/>
    <s v="Wholesaler"/>
    <n v="1"/>
    <n v="2"/>
    <n v="1.5"/>
    <s v="Price_inflation Insecurity_and_instability Transportation_issues"/>
    <n v="1"/>
    <n v="0"/>
    <n v="0"/>
    <n v="1"/>
    <n v="0"/>
    <n v="0"/>
    <n v="1"/>
    <n v="0"/>
    <n v="0"/>
    <n v="0"/>
    <n v="0"/>
    <s v="yes"/>
    <s v="yes"/>
    <m/>
    <n v="450"/>
    <n v="450"/>
    <n v="18"/>
    <s v="Wholesaler"/>
    <n v="2"/>
    <n v="3"/>
    <n v="2.5"/>
    <s v="Price_inflation Insecurity_and_instability Transportation_issues"/>
    <n v="1"/>
    <n v="0"/>
    <n v="0"/>
    <n v="1"/>
    <n v="0"/>
    <n v="0"/>
    <n v="1"/>
    <n v="0"/>
    <n v="0"/>
    <n v="0"/>
    <n v="0"/>
    <m/>
    <n v="21703622"/>
    <s v="385f63a3-87f0-4695-b43a-ee7f8092fc1d"/>
    <s v="2018-04-24T18:50:08"/>
    <n v="20"/>
  </r>
  <r>
    <s v="YE0053"/>
    <s v="2018-04-24T19:09:21.764+03:00"/>
    <s v="2018-04-24T19:32:41.002+03:00"/>
    <s v="2018-04-24"/>
    <s v="ee.humanitarianresponse.info:5f1gFXMaUfYDmHcF"/>
    <s v="2018-04-22"/>
    <s v="رؤيا أمل الدولية"/>
    <s v="Vision Hope International"/>
    <x v="5"/>
    <s v="YE27"/>
    <s v="Bani Sad"/>
    <s v="YE2707"/>
    <s v="سوق الجمعة"/>
    <s v="Amazon Station for treated water"/>
    <s v="District_level_market"/>
    <s v="Rural"/>
    <s v="yes"/>
    <s v="yes"/>
    <m/>
    <n v="360"/>
    <n v="360"/>
    <n v="18"/>
    <s v="Wholesaler"/>
    <n v="1"/>
    <n v="3"/>
    <n v="2"/>
    <s v="Insecurity_and_instability Supply_shortage"/>
    <n v="0"/>
    <n v="0"/>
    <n v="0"/>
    <n v="1"/>
    <n v="1"/>
    <n v="0"/>
    <n v="0"/>
    <n v="0"/>
    <n v="0"/>
    <n v="0"/>
    <n v="0"/>
    <s v="yes"/>
    <s v="yes"/>
    <m/>
    <n v="360"/>
    <n v="360"/>
    <n v="18"/>
    <s v="Wholesaler"/>
    <n v="1"/>
    <n v="3"/>
    <n v="2"/>
    <s v="Insecurity_and_instability Supply_shortage"/>
    <n v="0"/>
    <n v="0"/>
    <n v="0"/>
    <n v="1"/>
    <n v="1"/>
    <n v="0"/>
    <n v="0"/>
    <n v="0"/>
    <n v="0"/>
    <n v="0"/>
    <n v="0"/>
    <s v="yes"/>
    <s v="yes"/>
    <m/>
    <n v="70"/>
    <n v="70"/>
    <n v="18"/>
    <s v="Wholesaler"/>
    <n v="1"/>
    <n v="2"/>
    <n v="1.5"/>
    <s v="Price_inflation Transportation_issues"/>
    <n v="1"/>
    <n v="0"/>
    <n v="0"/>
    <n v="0"/>
    <n v="0"/>
    <n v="0"/>
    <n v="1"/>
    <n v="0"/>
    <n v="0"/>
    <n v="0"/>
    <n v="0"/>
    <s v="yes"/>
    <s v="yes"/>
    <m/>
    <n v="200"/>
    <n v="200"/>
    <n v="18"/>
    <s v="Wholesaler"/>
    <n v="1"/>
    <n v="2"/>
    <n v="1.5"/>
    <s v="Price_inflation Transportation_issues"/>
    <n v="1"/>
    <n v="0"/>
    <n v="0"/>
    <n v="0"/>
    <n v="0"/>
    <n v="0"/>
    <n v="1"/>
    <n v="0"/>
    <n v="0"/>
    <n v="0"/>
    <n v="0"/>
    <s v="yes"/>
    <s v="yes"/>
    <n v="1"/>
    <n v="70"/>
    <n v="70"/>
    <n v="18"/>
    <s v="Wholesaler"/>
    <n v="1"/>
    <n v="2"/>
    <n v="1.5"/>
    <s v="Price_inflation Transportation_issues"/>
    <n v="1"/>
    <n v="0"/>
    <n v="0"/>
    <n v="0"/>
    <n v="0"/>
    <n v="0"/>
    <n v="1"/>
    <n v="0"/>
    <n v="0"/>
    <n v="0"/>
    <n v="0"/>
    <s v="yes"/>
    <s v="yes"/>
    <m/>
    <n v="80"/>
    <n v="80"/>
    <n v="18"/>
    <s v="Wholesaler"/>
    <n v="1"/>
    <n v="2"/>
    <n v="1.5"/>
    <s v="Price_inflation Transportation_issues"/>
    <n v="1"/>
    <n v="0"/>
    <n v="0"/>
    <n v="0"/>
    <n v="0"/>
    <n v="0"/>
    <n v="1"/>
    <n v="0"/>
    <n v="0"/>
    <n v="0"/>
    <n v="0"/>
    <s v="yes"/>
    <s v="yes"/>
    <m/>
    <n v="500"/>
    <n v="500"/>
    <n v="18"/>
    <s v="Wholesaler"/>
    <n v="2"/>
    <n v="3"/>
    <n v="2.5"/>
    <s v="Price_inflation Transportation_issues"/>
    <n v="1"/>
    <n v="0"/>
    <n v="0"/>
    <n v="0"/>
    <n v="0"/>
    <n v="0"/>
    <n v="1"/>
    <n v="0"/>
    <n v="0"/>
    <n v="0"/>
    <n v="0"/>
    <m/>
    <n v="21698500"/>
    <s v="c1906ab3-7318-4083-a9e4-81a8bb4ae3f4"/>
    <s v="2018-04-24T16:32:49"/>
    <n v="7"/>
  </r>
  <r>
    <s v="YE0221"/>
    <m/>
    <s v="Saleh Eydah"/>
    <s v="30-04-2018"/>
    <m/>
    <m/>
    <s v="ACTED"/>
    <s v="ACTED"/>
    <x v="10"/>
    <s v="YE16"/>
    <s v="Bart Al Anan"/>
    <s v="YE1610"/>
    <s v="Al-Anan Souk"/>
    <s v="Nihm market"/>
    <s v="District Level Market"/>
    <s v="Rural"/>
    <s v="yes"/>
    <s v="yes"/>
    <m/>
    <n v="300"/>
    <n v="300"/>
    <n v="26"/>
    <s v="Vendor"/>
    <n v="2"/>
    <n v="4"/>
    <n v="3"/>
    <s v="Price Inflation Transportation Issues Price Inflation"/>
    <n v="1"/>
    <n v="0"/>
    <n v="0"/>
    <n v="0"/>
    <n v="0"/>
    <n v="0"/>
    <n v="1"/>
    <n v="0"/>
    <n v="0"/>
    <n v="0"/>
    <n v="0"/>
    <s v="yes"/>
    <s v="yes"/>
    <m/>
    <n v="355"/>
    <n v="355"/>
    <n v="26"/>
    <s v="Vendor"/>
    <n v="3"/>
    <n v="5"/>
    <n v="4"/>
    <s v="Insecurity and Instability Government Regulations Liquidity Shortage"/>
    <n v="0"/>
    <n v="1"/>
    <n v="0"/>
    <n v="1"/>
    <n v="0"/>
    <n v="1"/>
    <n v="0"/>
    <n v="0"/>
    <n v="0"/>
    <n v="0"/>
    <n v="0"/>
    <s v="No"/>
    <s v="No"/>
    <m/>
    <m/>
    <m/>
    <m/>
    <m/>
    <m/>
    <m/>
    <m/>
    <s v="  "/>
    <m/>
    <m/>
    <m/>
    <m/>
    <m/>
    <m/>
    <m/>
    <m/>
    <m/>
    <m/>
    <n v="0"/>
    <s v="yes"/>
    <s v="yes"/>
    <m/>
    <n v="100"/>
    <n v="100"/>
    <n v="23"/>
    <s v="Wholesaler"/>
    <n v="3"/>
    <n v="4"/>
    <n v="3.5"/>
    <s v="Price Inflation Insecurity and Instability Transportation Issues"/>
    <n v="1"/>
    <n v="0"/>
    <n v="0"/>
    <n v="1"/>
    <n v="0"/>
    <n v="0"/>
    <n v="0"/>
    <n v="1"/>
    <n v="0"/>
    <n v="0"/>
    <n v="0"/>
    <s v="yes"/>
    <s v="yes"/>
    <n v="70"/>
    <n v="260"/>
    <n v="260"/>
    <n v="16"/>
    <s v="Vendor"/>
    <n v="3"/>
    <n v="5"/>
    <n v="4"/>
    <s v="Shortage of Demand Shortage of Demand Price Inflation"/>
    <n v="1"/>
    <n v="0"/>
    <n v="1"/>
    <n v="0"/>
    <n v="0"/>
    <n v="0"/>
    <n v="0"/>
    <n v="0"/>
    <n v="0"/>
    <n v="0"/>
    <n v="0"/>
    <s v="yes"/>
    <s v="No"/>
    <n v="70"/>
    <n v="85"/>
    <n v="85"/>
    <n v="16"/>
    <s v="Vendor"/>
    <n v="2"/>
    <n v="3"/>
    <n v="2.5"/>
    <s v="Transportation Issues Government Regulations Shortage of Demand"/>
    <n v="0"/>
    <n v="0"/>
    <n v="1"/>
    <n v="0"/>
    <n v="0"/>
    <n v="1"/>
    <n v="1"/>
    <n v="1"/>
    <n v="0"/>
    <n v="0"/>
    <n v="0"/>
    <s v="no"/>
    <m/>
    <m/>
    <m/>
    <m/>
    <m/>
    <m/>
    <m/>
    <m/>
    <m/>
    <s v="  "/>
    <m/>
    <m/>
    <m/>
    <m/>
    <m/>
    <m/>
    <m/>
    <m/>
    <m/>
    <m/>
    <m/>
    <m/>
    <m/>
    <m/>
    <m/>
    <m/>
  </r>
  <r>
    <s v="YE0222"/>
    <m/>
    <s v="Saleh Eydah"/>
    <s v="30-04-2018"/>
    <m/>
    <m/>
    <s v="ACTED"/>
    <s v="ACTED"/>
    <x v="10"/>
    <s v="YE16"/>
    <s v="Bart Al Anan"/>
    <s v="YE1610"/>
    <s v="Al-Anan Souk"/>
    <s v="Nihm market"/>
    <s v="District Level Market"/>
    <s v="Rural"/>
    <s v="yes"/>
    <s v="yes"/>
    <m/>
    <n v="290"/>
    <n v="290"/>
    <n v="26"/>
    <s v="Wholesaler"/>
    <n v="4"/>
    <n v="8"/>
    <n v="6"/>
    <s v="Government Regulations Supply Shortage Transportation Issues"/>
    <n v="0"/>
    <n v="0"/>
    <n v="0"/>
    <n v="0"/>
    <n v="1"/>
    <n v="1"/>
    <n v="0"/>
    <n v="0"/>
    <n v="0"/>
    <n v="0"/>
    <n v="0"/>
    <s v="yes"/>
    <s v="yes"/>
    <m/>
    <n v="350"/>
    <n v="350"/>
    <n v="26"/>
    <s v="Wholesaler"/>
    <n v="4"/>
    <n v="6"/>
    <n v="5"/>
    <s v="Government Regulations Transportation Issues Supply Shortage"/>
    <n v="0"/>
    <n v="0"/>
    <n v="0"/>
    <n v="0"/>
    <n v="1"/>
    <n v="1"/>
    <n v="1"/>
    <n v="0"/>
    <n v="0"/>
    <n v="0"/>
    <n v="0"/>
    <s v="yes"/>
    <s v="No"/>
    <n v="1.5"/>
    <n v="130"/>
    <m/>
    <n v="23"/>
    <s v="Vendor"/>
    <n v="2"/>
    <n v="3"/>
    <n v="2.5"/>
    <s v="Transportation Issues Shortage of Demand Shortage of Demand"/>
    <n v="0"/>
    <n v="0"/>
    <n v="1"/>
    <n v="0"/>
    <n v="0"/>
    <n v="0"/>
    <n v="0"/>
    <n v="1"/>
    <n v="0"/>
    <n v="0"/>
    <n v="0"/>
    <s v="yes"/>
    <s v="yes"/>
    <m/>
    <n v="100"/>
    <n v="100"/>
    <n v="16"/>
    <s v="Vendor"/>
    <n v="2"/>
    <n v="4"/>
    <n v="3"/>
    <s v="Transportation Issues Government Regulations Insecurity and Instability"/>
    <n v="0"/>
    <n v="0"/>
    <n v="0"/>
    <n v="1"/>
    <n v="0"/>
    <n v="1"/>
    <n v="1"/>
    <n v="1"/>
    <n v="0"/>
    <n v="0"/>
    <n v="0"/>
    <s v="yes"/>
    <s v="yes"/>
    <n v="70"/>
    <n v="270"/>
    <n v="270"/>
    <n v="16"/>
    <s v="Vendor"/>
    <n v="2"/>
    <n v="4"/>
    <n v="3"/>
    <s v="Transportation Issues Transportation Issues Transportation Issues"/>
    <n v="0"/>
    <n v="0"/>
    <n v="0"/>
    <n v="0"/>
    <n v="0"/>
    <n v="0"/>
    <n v="1"/>
    <n v="0"/>
    <n v="0"/>
    <n v="0"/>
    <n v="0"/>
    <s v="yes"/>
    <s v="No"/>
    <n v="70"/>
    <n v="80"/>
    <n v="80"/>
    <n v="16"/>
    <s v="Vendor"/>
    <n v="3"/>
    <n v="4"/>
    <n v="3.5"/>
    <s v="Price Inflation Transportation Issues Price Inflation"/>
    <n v="1"/>
    <n v="0"/>
    <n v="0"/>
    <n v="0"/>
    <n v="0"/>
    <n v="0"/>
    <n v="0"/>
    <n v="1"/>
    <n v="0"/>
    <n v="0"/>
    <n v="0"/>
    <s v="no"/>
    <m/>
    <m/>
    <m/>
    <m/>
    <m/>
    <m/>
    <m/>
    <m/>
    <m/>
    <s v="  "/>
    <m/>
    <m/>
    <m/>
    <m/>
    <m/>
    <m/>
    <m/>
    <m/>
    <m/>
    <m/>
    <m/>
    <m/>
    <m/>
    <m/>
    <m/>
    <m/>
  </r>
  <r>
    <s v="YE0223"/>
    <m/>
    <s v="Saleh Eydah"/>
    <s v="30-04-2018"/>
    <m/>
    <m/>
    <s v="ACTED"/>
    <s v="ACTED"/>
    <x v="10"/>
    <s v="YE16"/>
    <s v="Bart Al Anan"/>
    <s v="YE1610"/>
    <s v="Al-Anan Souk"/>
    <s v="Badr market"/>
    <s v="District Level Market"/>
    <s v="Rural"/>
    <s v="yes"/>
    <s v="yes"/>
    <m/>
    <n v="310"/>
    <n v="310"/>
    <n v="26"/>
    <s v="Vendor"/>
    <n v="3"/>
    <n v="6"/>
    <n v="4.5"/>
    <s v="Supply Shortage Price Inflation Liquidity Shortage"/>
    <n v="1"/>
    <n v="1"/>
    <n v="0"/>
    <n v="0"/>
    <n v="1"/>
    <n v="0"/>
    <n v="0"/>
    <n v="0"/>
    <n v="0"/>
    <n v="0"/>
    <n v="0"/>
    <s v="yes"/>
    <s v="yes"/>
    <m/>
    <n v="360"/>
    <n v="360"/>
    <n v="23"/>
    <s v="Vendor"/>
    <n v="2"/>
    <n v="4"/>
    <n v="3"/>
    <s v="Transportation Issues Price Inflation Transportation Issues"/>
    <n v="1"/>
    <n v="0"/>
    <n v="0"/>
    <n v="0"/>
    <n v="0"/>
    <n v="0"/>
    <n v="1"/>
    <n v="0"/>
    <n v="0"/>
    <n v="0"/>
    <n v="0"/>
    <s v="No"/>
    <s v="No"/>
    <m/>
    <m/>
    <m/>
    <m/>
    <m/>
    <m/>
    <m/>
    <m/>
    <s v="  "/>
    <m/>
    <m/>
    <m/>
    <m/>
    <m/>
    <m/>
    <m/>
    <m/>
    <m/>
    <m/>
    <n v="0"/>
    <s v="yes"/>
    <s v="yes"/>
    <m/>
    <n v="100"/>
    <n v="100"/>
    <n v="16"/>
    <s v="Vendor"/>
    <n v="2"/>
    <n v="3"/>
    <n v="2.5"/>
    <s v="Liquidity Shortage Price Inflation Insecurity and Instability"/>
    <n v="1"/>
    <n v="1"/>
    <n v="0"/>
    <n v="1"/>
    <n v="0"/>
    <n v="0"/>
    <n v="0"/>
    <n v="0"/>
    <n v="0"/>
    <n v="0"/>
    <n v="0"/>
    <s v="yes"/>
    <s v="yes"/>
    <n v="70"/>
    <n v="365"/>
    <n v="365"/>
    <n v="23"/>
    <s v="Wholesaler"/>
    <n v="3"/>
    <n v="6"/>
    <n v="4.5"/>
    <s v="Liquidity Shortage Liquidity Shortage Price Inflation"/>
    <n v="1"/>
    <n v="1"/>
    <n v="0"/>
    <n v="0"/>
    <n v="0"/>
    <n v="0"/>
    <n v="0"/>
    <n v="0"/>
    <n v="0"/>
    <n v="0"/>
    <n v="0"/>
    <s v="yes"/>
    <s v="No"/>
    <n v="70"/>
    <n v="85"/>
    <n v="85"/>
    <n v="16"/>
    <s v="Vendor"/>
    <n v="2"/>
    <n v="3"/>
    <n v="2.5"/>
    <s v="Shortage of Demand Shortage of Demand Supply Shortage"/>
    <n v="0"/>
    <n v="0"/>
    <n v="1"/>
    <n v="0"/>
    <n v="1"/>
    <n v="0"/>
    <n v="0"/>
    <n v="0"/>
    <n v="0"/>
    <n v="0"/>
    <n v="0"/>
    <s v="no"/>
    <m/>
    <m/>
    <m/>
    <m/>
    <m/>
    <m/>
    <m/>
    <m/>
    <m/>
    <s v="  "/>
    <m/>
    <m/>
    <m/>
    <m/>
    <m/>
    <m/>
    <m/>
    <m/>
    <m/>
    <m/>
    <m/>
    <m/>
    <m/>
    <m/>
    <m/>
    <m/>
  </r>
  <r>
    <s v="YE0202"/>
    <s v="2018-04-28T21:36:34.217+03:00"/>
    <s v="2018-04-28T21:44:44.870+03:00"/>
    <s v="2018-04-28"/>
    <s v="ee.humanitarianresponse.info:oSuGHAzdA1FipyGD"/>
    <s v="2018-04-23"/>
    <s v="المدينة القديمة"/>
    <s v="Old City"/>
    <x v="3"/>
    <s v="YE18"/>
    <s v="Bayt Al Faqiah"/>
    <s v="YE1817"/>
    <s v="بيت الفقيه"/>
    <s v="Al Joma'a Market"/>
    <s v="District_level_market"/>
    <s v="Rural"/>
    <s v="yes"/>
    <s v="yes"/>
    <m/>
    <n v="360"/>
    <n v="360"/>
    <n v="18"/>
    <s v="Wholesaler"/>
    <n v="2"/>
    <n v="3"/>
    <n v="2.5"/>
    <s v="Price_inflation Liquidity_shortage"/>
    <n v="1"/>
    <n v="1"/>
    <n v="0"/>
    <n v="0"/>
    <n v="0"/>
    <n v="0"/>
    <n v="0"/>
    <n v="0"/>
    <n v="0"/>
    <n v="0"/>
    <n v="0"/>
    <s v="yes"/>
    <s v="yes"/>
    <m/>
    <n v="360"/>
    <n v="360"/>
    <n v="18"/>
    <s v="Wholesaler"/>
    <n v="2"/>
    <n v="3"/>
    <n v="2.5"/>
    <s v="Price_inflation Liquidity_shortage"/>
    <n v="1"/>
    <n v="1"/>
    <n v="0"/>
    <n v="0"/>
    <n v="0"/>
    <n v="0"/>
    <n v="0"/>
    <n v="0"/>
    <n v="0"/>
    <n v="0"/>
    <n v="0"/>
    <s v="yes"/>
    <s v="yes"/>
    <m/>
    <n v="80"/>
    <n v="80"/>
    <n v="18"/>
    <s v="Wholesaler"/>
    <n v="1"/>
    <n v="2"/>
    <n v="1.5"/>
    <s v="Price_inflation Liquidity_shortage"/>
    <n v="1"/>
    <n v="1"/>
    <n v="0"/>
    <n v="0"/>
    <n v="0"/>
    <n v="0"/>
    <n v="0"/>
    <n v="0"/>
    <n v="0"/>
    <n v="0"/>
    <n v="0"/>
    <s v="yes"/>
    <s v="yes"/>
    <m/>
    <n v="150"/>
    <n v="150"/>
    <n v="18"/>
    <s v="Wholesaler"/>
    <n v="1"/>
    <n v="1"/>
    <n v="1"/>
    <s v="Price_inflation"/>
    <n v="1"/>
    <n v="0"/>
    <n v="0"/>
    <n v="0"/>
    <n v="0"/>
    <n v="0"/>
    <n v="0"/>
    <n v="0"/>
    <n v="0"/>
    <n v="0"/>
    <n v="0"/>
    <s v="yes"/>
    <s v="yes"/>
    <n v="80"/>
    <n v="90"/>
    <n v="112.5"/>
    <n v="18"/>
    <s v="Wholesaler"/>
    <n v="1"/>
    <n v="2"/>
    <n v="1.5"/>
    <s v="Price_inflation Liquidity_shortage"/>
    <n v="1"/>
    <n v="1"/>
    <n v="0"/>
    <n v="0"/>
    <n v="0"/>
    <n v="0"/>
    <n v="0"/>
    <n v="0"/>
    <n v="0"/>
    <n v="0"/>
    <n v="0"/>
    <s v="yes"/>
    <s v="yes"/>
    <m/>
    <n v="100"/>
    <n v="100"/>
    <n v="18"/>
    <s v="Wholesaler"/>
    <n v="1"/>
    <n v="2"/>
    <n v="1.5"/>
    <s v="Price_inflation Liquidity_shortage"/>
    <n v="1"/>
    <n v="1"/>
    <n v="0"/>
    <n v="0"/>
    <n v="0"/>
    <n v="0"/>
    <n v="0"/>
    <n v="0"/>
    <n v="0"/>
    <n v="0"/>
    <n v="0"/>
    <s v="yes"/>
    <s v="yes"/>
    <m/>
    <n v="350"/>
    <n v="350"/>
    <n v="18"/>
    <s v="Wholesaler"/>
    <n v="1"/>
    <n v="2"/>
    <n v="1.5"/>
    <s v="Price_inflation Liquidity_shortage"/>
    <n v="1"/>
    <n v="1"/>
    <n v="0"/>
    <n v="0"/>
    <n v="0"/>
    <n v="0"/>
    <n v="0"/>
    <n v="0"/>
    <n v="0"/>
    <n v="0"/>
    <n v="0"/>
    <m/>
    <n v="21895364"/>
    <s v="0f2774aa-2b7d-47dd-b7d3-29670a408426"/>
    <s v="2018-04-28T18:47:04"/>
    <n v="194"/>
  </r>
  <r>
    <s v="YE0203"/>
    <s v="2018-04-28T21:44:45.081+03:00"/>
    <s v="2018-04-28T21:59:15.345+03:00"/>
    <s v="2018-04-28"/>
    <s v="ee.humanitarianresponse.info:oSuGHAzdA1FipyGD"/>
    <s v="2018-04-23"/>
    <s v="المدينة القديمة"/>
    <s v="Old City"/>
    <x v="3"/>
    <s v="YE18"/>
    <s v="Bayt Al Faqiah"/>
    <s v="YE1817"/>
    <s v="سوق بيت الفقيه"/>
    <s v="Al Joma'a Market"/>
    <s v="District_level_market"/>
    <s v="Rural"/>
    <s v="yes"/>
    <s v="yes"/>
    <m/>
    <n v="360"/>
    <n v="360"/>
    <n v="18"/>
    <s v="Wholesaler"/>
    <n v="1"/>
    <n v="2"/>
    <n v="1.5"/>
    <s v="Price_inflation Liquidity_shortage Supply_shortage"/>
    <n v="1"/>
    <n v="1"/>
    <n v="0"/>
    <n v="0"/>
    <n v="1"/>
    <n v="0"/>
    <n v="0"/>
    <n v="0"/>
    <n v="0"/>
    <n v="0"/>
    <n v="0"/>
    <s v="yes"/>
    <s v="yes"/>
    <m/>
    <n v="360"/>
    <n v="360"/>
    <n v="18"/>
    <s v="Wholesaler"/>
    <n v="2"/>
    <n v="3"/>
    <n v="2.5"/>
    <s v="Price_inflation Supply_shortage"/>
    <n v="1"/>
    <n v="0"/>
    <n v="0"/>
    <n v="0"/>
    <n v="1"/>
    <n v="0"/>
    <n v="0"/>
    <n v="0"/>
    <n v="0"/>
    <n v="0"/>
    <n v="0"/>
    <s v="yes"/>
    <s v="yes"/>
    <m/>
    <n v="90"/>
    <n v="90"/>
    <n v="18"/>
    <s v="Wholesaler"/>
    <n v="1"/>
    <n v="2"/>
    <n v="1.5"/>
    <s v="Price_inflation Liquidity_shortage"/>
    <n v="1"/>
    <n v="1"/>
    <n v="0"/>
    <n v="0"/>
    <n v="0"/>
    <n v="0"/>
    <n v="0"/>
    <n v="0"/>
    <n v="0"/>
    <n v="0"/>
    <n v="0"/>
    <s v="yes"/>
    <s v="yes"/>
    <m/>
    <n v="140"/>
    <n v="140"/>
    <n v="18"/>
    <s v="Wholesaler"/>
    <n v="1"/>
    <n v="1"/>
    <n v="1"/>
    <s v="Price_inflation Liquidity_shortage"/>
    <n v="1"/>
    <n v="1"/>
    <n v="0"/>
    <n v="0"/>
    <n v="0"/>
    <n v="0"/>
    <n v="0"/>
    <n v="0"/>
    <n v="0"/>
    <n v="0"/>
    <n v="0"/>
    <s v="yes"/>
    <s v="yes"/>
    <n v="75"/>
    <n v="80"/>
    <n v="106.66666666666667"/>
    <n v="18"/>
    <s v="Wholesaler"/>
    <n v="1"/>
    <n v="2"/>
    <n v="1.5"/>
    <s v="Liquidity_shortage"/>
    <n v="0"/>
    <n v="1"/>
    <n v="0"/>
    <n v="0"/>
    <n v="0"/>
    <n v="0"/>
    <n v="0"/>
    <n v="0"/>
    <n v="0"/>
    <n v="0"/>
    <n v="0"/>
    <s v="yes"/>
    <s v="yes"/>
    <m/>
    <n v="100"/>
    <n v="100"/>
    <n v="18"/>
    <s v="Wholesaler"/>
    <n v="1"/>
    <n v="2"/>
    <n v="1.5"/>
    <s v="Price_inflation Liquidity_shortage"/>
    <n v="1"/>
    <n v="1"/>
    <n v="0"/>
    <n v="0"/>
    <n v="0"/>
    <n v="0"/>
    <n v="0"/>
    <n v="0"/>
    <n v="0"/>
    <n v="0"/>
    <n v="0"/>
    <s v="yes"/>
    <s v="yes"/>
    <m/>
    <n v="350"/>
    <n v="350"/>
    <n v="18"/>
    <s v="Wholesaler"/>
    <n v="1"/>
    <n v="2"/>
    <n v="1.5"/>
    <s v="Price_inflation Liquidity_shortage"/>
    <n v="1"/>
    <n v="1"/>
    <n v="0"/>
    <n v="0"/>
    <n v="0"/>
    <n v="0"/>
    <n v="0"/>
    <n v="0"/>
    <n v="0"/>
    <n v="0"/>
    <n v="0"/>
    <m/>
    <n v="21895690"/>
    <s v="bd75291b-0d6a-4640-ab72-0e026432de4b"/>
    <s v="2018-04-28T19:01:36"/>
    <n v="195"/>
  </r>
  <r>
    <s v="YE0204"/>
    <s v="2018-04-28T21:59:15.589+03:00"/>
    <s v="2018-04-28T22:10:58.462+03:00"/>
    <s v="2018-04-28"/>
    <s v="ee.humanitarianresponse.info:oSuGHAzdA1FipyGD"/>
    <s v="2018-04-23"/>
    <s v="المدينة القديمة"/>
    <s v="Old City"/>
    <x v="3"/>
    <s v="YE18"/>
    <s v="Bayt Al Faqiah"/>
    <s v="YE1817"/>
    <s v="بيت الفقيه"/>
    <s v="Al Joma'a Market"/>
    <s v="District_level_market"/>
    <s v="Rural"/>
    <s v="yes"/>
    <s v="yes"/>
    <m/>
    <n v="370"/>
    <n v="370"/>
    <n v="18"/>
    <s v="Wholesaler"/>
    <n v="2"/>
    <n v="3"/>
    <n v="2.5"/>
    <s v="Price_inflation Supply_shortage"/>
    <n v="1"/>
    <n v="0"/>
    <n v="0"/>
    <n v="0"/>
    <n v="1"/>
    <n v="0"/>
    <n v="0"/>
    <n v="0"/>
    <n v="0"/>
    <n v="0"/>
    <n v="0"/>
    <s v="yes"/>
    <s v="yes"/>
    <m/>
    <n v="360"/>
    <n v="360"/>
    <n v="18"/>
    <s v="Wholesaler"/>
    <n v="2"/>
    <n v="3"/>
    <n v="2.5"/>
    <s v="Price_inflation Supply_shortage Transportation_issues"/>
    <n v="1"/>
    <n v="0"/>
    <n v="0"/>
    <n v="0"/>
    <n v="1"/>
    <n v="0"/>
    <n v="1"/>
    <n v="0"/>
    <n v="0"/>
    <n v="0"/>
    <n v="0"/>
    <s v="yes"/>
    <s v="yes"/>
    <m/>
    <n v="80"/>
    <n v="80"/>
    <n v="18"/>
    <s v="Wholesaler"/>
    <n v="1"/>
    <n v="2"/>
    <n v="1.5"/>
    <s v="Liquidity_shortage"/>
    <n v="0"/>
    <n v="1"/>
    <n v="0"/>
    <n v="0"/>
    <n v="0"/>
    <n v="0"/>
    <n v="0"/>
    <n v="0"/>
    <n v="0"/>
    <n v="0"/>
    <n v="0"/>
    <s v="yes"/>
    <s v="yes"/>
    <m/>
    <n v="150"/>
    <n v="150"/>
    <n v="18"/>
    <s v="Wholesaler"/>
    <n v="1"/>
    <n v="1"/>
    <n v="1"/>
    <s v="Price_inflation"/>
    <n v="1"/>
    <n v="0"/>
    <n v="0"/>
    <n v="0"/>
    <n v="0"/>
    <n v="0"/>
    <n v="0"/>
    <n v="0"/>
    <n v="0"/>
    <n v="0"/>
    <n v="0"/>
    <s v="yes"/>
    <s v="yes"/>
    <n v="75"/>
    <n v="90"/>
    <n v="120"/>
    <n v="18"/>
    <s v="Wholesaler"/>
    <n v="1"/>
    <n v="2"/>
    <n v="1.5"/>
    <s v="Liquidity_shortage"/>
    <n v="0"/>
    <n v="1"/>
    <n v="0"/>
    <n v="0"/>
    <n v="0"/>
    <n v="0"/>
    <n v="0"/>
    <n v="0"/>
    <n v="0"/>
    <n v="0"/>
    <n v="0"/>
    <s v="yes"/>
    <s v="yes"/>
    <m/>
    <n v="100"/>
    <n v="100"/>
    <n v="18"/>
    <s v="Wholesaler"/>
    <n v="1"/>
    <n v="2"/>
    <n v="1.5"/>
    <s v="Price_inflation Liquidity_shortage"/>
    <n v="1"/>
    <n v="1"/>
    <n v="0"/>
    <n v="0"/>
    <n v="0"/>
    <n v="0"/>
    <n v="0"/>
    <n v="0"/>
    <n v="0"/>
    <n v="0"/>
    <n v="0"/>
    <s v="yes"/>
    <s v="yes"/>
    <m/>
    <n v="360"/>
    <n v="360"/>
    <n v="18"/>
    <s v="Wholesaler"/>
    <n v="1"/>
    <n v="2"/>
    <n v="1.5"/>
    <s v="Price_inflation Liquidity_shortage"/>
    <n v="1"/>
    <n v="1"/>
    <n v="0"/>
    <n v="0"/>
    <n v="0"/>
    <n v="0"/>
    <n v="0"/>
    <n v="0"/>
    <n v="0"/>
    <n v="0"/>
    <n v="0"/>
    <m/>
    <n v="21895857"/>
    <s v="e5807eed-7368-4281-99ef-88bed481e89a"/>
    <s v="2018-04-28T19:13:18"/>
    <n v="196"/>
  </r>
  <r>
    <s v="YE0007"/>
    <m/>
    <s v="Wajdi"/>
    <d v="2018-04-24T00:00:00"/>
    <m/>
    <m/>
    <s v="ACTED"/>
    <s v="ACTED"/>
    <x v="2"/>
    <s v="YE11"/>
    <s v="Dhi As Sufal"/>
    <s v="YE1116"/>
    <s v="Al-hai Alzerai "/>
    <s v="Radhma Market"/>
    <s v="District Level Market"/>
    <s v="Urban"/>
    <s v="yes"/>
    <s v="yes"/>
    <m/>
    <n v="350"/>
    <n v="350"/>
    <n v="18"/>
    <s v="Wholesaler"/>
    <n v="14"/>
    <n v="30"/>
    <m/>
    <s v="Transportation Issues Supply Shortage Liquidity Shortage"/>
    <n v="0"/>
    <n v="1"/>
    <n v="0"/>
    <n v="0"/>
    <n v="1"/>
    <n v="0"/>
    <n v="1"/>
    <n v="0"/>
    <n v="0"/>
    <n v="0"/>
    <n v="0"/>
    <s v="yes"/>
    <s v="yes"/>
    <m/>
    <n v="340"/>
    <n v="340"/>
    <n v="18"/>
    <s v="Wholesaler"/>
    <n v="14"/>
    <n v="30"/>
    <m/>
    <s v="Price Inflation Shortage of Demand "/>
    <n v="1"/>
    <n v="0"/>
    <n v="1"/>
    <n v="0"/>
    <n v="0"/>
    <n v="0"/>
    <n v="0"/>
    <n v="0"/>
    <n v="0"/>
    <n v="0"/>
    <n v="0"/>
    <s v="yes"/>
    <s v="yes"/>
    <n v="5"/>
    <n v="200"/>
    <m/>
    <n v="11"/>
    <s v="Wholesaler"/>
    <n v="3"/>
    <n v="5"/>
    <n v="4"/>
    <s v="No Constraints  "/>
    <n v="0"/>
    <n v="0"/>
    <n v="0"/>
    <n v="0"/>
    <n v="0"/>
    <n v="0"/>
    <n v="0"/>
    <n v="0"/>
    <n v="0"/>
    <n v="1"/>
    <n v="0"/>
    <s v="yes"/>
    <s v="yes"/>
    <m/>
    <n v="100"/>
    <n v="100"/>
    <n v="11"/>
    <s v="Wholesaler"/>
    <n v="7"/>
    <n v="14"/>
    <n v="10.5"/>
    <s v="Liquidity Shortage Shortage of Demand "/>
    <n v="0"/>
    <n v="1"/>
    <n v="1"/>
    <n v="0"/>
    <n v="0"/>
    <n v="0"/>
    <n v="0"/>
    <n v="0"/>
    <n v="0"/>
    <n v="0"/>
    <n v="0"/>
    <s v="yes"/>
    <s v="yes"/>
    <m/>
    <n v="100"/>
    <n v="100"/>
    <n v="11"/>
    <s v="Wholesaler"/>
    <n v="7"/>
    <n v="15"/>
    <n v="11"/>
    <s v="Shortage of Demand  "/>
    <n v="0"/>
    <n v="0"/>
    <n v="1"/>
    <n v="0"/>
    <n v="0"/>
    <n v="0"/>
    <n v="0"/>
    <n v="0"/>
    <n v="0"/>
    <n v="0"/>
    <n v="0"/>
    <s v="yes"/>
    <s v="yes"/>
    <m/>
    <n v="60"/>
    <n v="60"/>
    <n v="11"/>
    <s v="Wholesaler"/>
    <n v="10"/>
    <n v="20"/>
    <n v="15"/>
    <s v="Shortage of Demand  "/>
    <n v="0"/>
    <n v="0"/>
    <n v="1"/>
    <n v="0"/>
    <n v="0"/>
    <n v="0"/>
    <n v="0"/>
    <n v="0"/>
    <n v="0"/>
    <n v="0"/>
    <n v="0"/>
    <s v="yes"/>
    <s v="yes"/>
    <m/>
    <n v="250"/>
    <n v="250"/>
    <n v="11"/>
    <s v="Wholesaler"/>
    <n v="14"/>
    <n v="30"/>
    <n v="22"/>
    <s v="Liquidity Shortage  "/>
    <n v="0"/>
    <n v="1"/>
    <n v="0"/>
    <n v="0"/>
    <n v="0"/>
    <n v="0"/>
    <n v="0"/>
    <n v="0"/>
    <n v="0"/>
    <n v="0"/>
    <n v="0"/>
    <s v="The  petrol and diesel vendor reported  that there are also sellers having trucks coming to provide his station. "/>
    <m/>
    <m/>
    <m/>
    <m/>
  </r>
  <r>
    <s v="YE0008"/>
    <m/>
    <s v="Wajdi"/>
    <d v="2018-04-24T00:00:00"/>
    <m/>
    <m/>
    <s v="ACTED"/>
    <s v="ACTED"/>
    <x v="2"/>
    <s v="YE11"/>
    <s v="Dhi As Sufal"/>
    <s v="YE1116"/>
    <s v=" Al-Sayani "/>
    <s v="El Haddad Sons Stores"/>
    <s v="District Level Market"/>
    <s v="Urban"/>
    <s v="yes"/>
    <s v="yes"/>
    <m/>
    <n v="340"/>
    <n v="340"/>
    <n v="18"/>
    <s v="Wholesaler"/>
    <n v="10"/>
    <n v="15"/>
    <m/>
    <s v="Price Inflation Supply Shortage"/>
    <n v="1"/>
    <n v="0"/>
    <n v="0"/>
    <n v="0"/>
    <n v="1"/>
    <n v="0"/>
    <n v="0"/>
    <n v="0"/>
    <n v="0"/>
    <n v="0"/>
    <n v="0"/>
    <s v="yes"/>
    <s v="yes"/>
    <m/>
    <n v="340"/>
    <n v="340"/>
    <n v="18"/>
    <s v="Wholesaler"/>
    <n v="20"/>
    <n v="35"/>
    <m/>
    <s v="Price Inflation Shortage of Demand "/>
    <n v="1"/>
    <n v="0"/>
    <n v="1"/>
    <n v="0"/>
    <n v="0"/>
    <n v="0"/>
    <n v="0"/>
    <n v="0"/>
    <n v="0"/>
    <n v="0"/>
    <n v="0"/>
    <s v="yes"/>
    <s v="No"/>
    <n v="5"/>
    <n v="60"/>
    <m/>
    <n v="11"/>
    <s v="Wholesaler"/>
    <n v="1"/>
    <n v="2"/>
    <n v="1.5"/>
    <s v="No Constraints  "/>
    <n v="0"/>
    <n v="0"/>
    <n v="0"/>
    <n v="0"/>
    <n v="0"/>
    <n v="0"/>
    <n v="0"/>
    <n v="0"/>
    <n v="0"/>
    <n v="1"/>
    <n v="0"/>
    <s v="yes"/>
    <s v="yes"/>
    <m/>
    <n v="100"/>
    <n v="100"/>
    <n v="11"/>
    <s v="Wholesaler"/>
    <n v="7"/>
    <n v="10"/>
    <n v="8.5"/>
    <s v="No Constraints  "/>
    <n v="0"/>
    <n v="0"/>
    <n v="0"/>
    <n v="0"/>
    <n v="0"/>
    <n v="0"/>
    <n v="0"/>
    <n v="0"/>
    <n v="0"/>
    <n v="1"/>
    <n v="0"/>
    <s v="yes"/>
    <s v="yes"/>
    <m/>
    <n v="100"/>
    <n v="100"/>
    <n v="15"/>
    <s v="Wholesaler"/>
    <n v="15"/>
    <n v="30"/>
    <n v="22.5"/>
    <s v="Shortage of Demand  "/>
    <n v="0"/>
    <n v="0"/>
    <n v="1"/>
    <n v="0"/>
    <n v="0"/>
    <n v="0"/>
    <n v="0"/>
    <n v="0"/>
    <n v="0"/>
    <n v="0"/>
    <n v="0"/>
    <s v="yes"/>
    <s v="yes"/>
    <m/>
    <n v="60"/>
    <n v="60"/>
    <n v="15"/>
    <s v="Wholesaler"/>
    <n v="15"/>
    <n v="30"/>
    <n v="22.5"/>
    <s v="Shortage of Demand  "/>
    <n v="0"/>
    <n v="0"/>
    <n v="1"/>
    <n v="0"/>
    <n v="0"/>
    <n v="0"/>
    <n v="0"/>
    <n v="0"/>
    <n v="0"/>
    <n v="0"/>
    <n v="0"/>
    <s v="yes"/>
    <s v="yes"/>
    <m/>
    <n v="350"/>
    <n v="350"/>
    <n v="15"/>
    <s v="Wholesaler"/>
    <n v="15"/>
    <n v="30"/>
    <n v="22.5"/>
    <s v="Supply Shortage  "/>
    <n v="0"/>
    <n v="0"/>
    <n v="0"/>
    <n v="0"/>
    <n v="1"/>
    <n v="0"/>
    <n v="0"/>
    <n v="0"/>
    <n v="0"/>
    <n v="0"/>
    <n v="0"/>
    <s v="The vendor reported that he takes his products from the wholesaler who located in Mafraq Maweyah district -Taizz Gov and also from AlKaidah district -Ibb Gov"/>
    <m/>
    <m/>
    <m/>
    <m/>
  </r>
  <r>
    <s v="YE0086"/>
    <m/>
    <s v="Wajdi"/>
    <d v="2018-04-24T00:00:00"/>
    <m/>
    <m/>
    <s v="ACTED"/>
    <s v="ACTED"/>
    <x v="2"/>
    <s v="YE11"/>
    <s v="Dhi As Sufal"/>
    <s v="YE1116"/>
    <s v="Al-Sharea Al-A'm -Al-Kaidah / Al-thalatheen"/>
    <s v="Saber"/>
    <s v="District Level Market"/>
    <s v="Urban"/>
    <s v="yes"/>
    <s v="yes"/>
    <m/>
    <n v="350"/>
    <n v="350"/>
    <n v="18"/>
    <s v="Wholesaler"/>
    <n v="6"/>
    <n v="12"/>
    <m/>
    <s v="Price Inflation Supply Shortage"/>
    <n v="1"/>
    <n v="0"/>
    <n v="0"/>
    <n v="0"/>
    <n v="1"/>
    <n v="0"/>
    <n v="0"/>
    <n v="0"/>
    <n v="0"/>
    <n v="0"/>
    <n v="0"/>
    <s v="yes"/>
    <s v="yes"/>
    <m/>
    <n v="340"/>
    <n v="340"/>
    <n v="18"/>
    <s v="Wholesaler"/>
    <n v="10"/>
    <n v="15"/>
    <m/>
    <s v="Price Inflation Shortage of Demand "/>
    <n v="1"/>
    <n v="0"/>
    <n v="1"/>
    <n v="0"/>
    <n v="0"/>
    <n v="0"/>
    <n v="0"/>
    <n v="0"/>
    <n v="0"/>
    <n v="0"/>
    <n v="0"/>
    <s v="yes"/>
    <s v="No"/>
    <n v="5"/>
    <n v="70"/>
    <m/>
    <n v="11"/>
    <s v="Wholesaler"/>
    <n v="2"/>
    <n v="4"/>
    <n v="3"/>
    <s v="No Constraints  "/>
    <n v="0"/>
    <n v="0"/>
    <n v="0"/>
    <n v="0"/>
    <n v="0"/>
    <n v="0"/>
    <n v="0"/>
    <n v="0"/>
    <n v="0"/>
    <n v="1"/>
    <n v="0"/>
    <s v="yes"/>
    <s v="yes"/>
    <m/>
    <n v="100"/>
    <n v="100"/>
    <n v="11"/>
    <s v="Wholesaler"/>
    <n v="10"/>
    <n v="15"/>
    <n v="12.5"/>
    <s v="Do Not Know  "/>
    <n v="0"/>
    <n v="0"/>
    <n v="0"/>
    <n v="0"/>
    <n v="0"/>
    <n v="0"/>
    <n v="0"/>
    <n v="0"/>
    <n v="1"/>
    <n v="0"/>
    <n v="0"/>
    <s v="yes"/>
    <s v="yes"/>
    <m/>
    <n v="120"/>
    <n v="120"/>
    <n v="11"/>
    <s v="Wholesaler"/>
    <n v="14"/>
    <n v="30"/>
    <n v="22"/>
    <s v="Shortage of Demand  "/>
    <n v="0"/>
    <n v="0"/>
    <n v="1"/>
    <n v="0"/>
    <n v="0"/>
    <n v="0"/>
    <n v="0"/>
    <n v="0"/>
    <n v="0"/>
    <n v="0"/>
    <n v="0"/>
    <s v="yes"/>
    <s v="yes"/>
    <m/>
    <n v="80"/>
    <n v="80"/>
    <n v="11"/>
    <s v="Wholesaler"/>
    <n v="20"/>
    <n v="30"/>
    <n v="25"/>
    <s v="Shortage of Demand  "/>
    <n v="0"/>
    <n v="0"/>
    <n v="1"/>
    <n v="0"/>
    <n v="0"/>
    <n v="0"/>
    <n v="0"/>
    <n v="0"/>
    <n v="0"/>
    <n v="0"/>
    <n v="0"/>
    <s v="yes"/>
    <s v="yes"/>
    <m/>
    <n v="350"/>
    <n v="350"/>
    <n v="11"/>
    <s v="Wholesaler"/>
    <n v="14"/>
    <n v="30"/>
    <n v="22"/>
    <s v="Shortage of Demand  "/>
    <n v="0"/>
    <n v="0"/>
    <n v="1"/>
    <n v="0"/>
    <n v="0"/>
    <n v="0"/>
    <n v="0"/>
    <n v="0"/>
    <n v="0"/>
    <n v="0"/>
    <n v="0"/>
    <m/>
    <m/>
    <m/>
    <m/>
    <m/>
  </r>
  <r>
    <s v="YE0130"/>
    <s v="2018-04-27T01:41:20.956+03:00"/>
    <s v="2018-04-27T01:45:16.654+03:00"/>
    <s v="2018-04-27"/>
    <s v="ee.humanitarianresponse.info:01ufehMPk0fm5ajf"/>
    <s v="2018-04-26"/>
    <s v="Save the Children"/>
    <s v="Save the Children"/>
    <x v="2"/>
    <s v="YE11"/>
    <s v="Dhi As Sufal"/>
    <s v="YE1116"/>
    <s v="Alqaeda"/>
    <s v="Shabil"/>
    <s v="District_level_market"/>
    <s v="Rural"/>
    <s v="yes"/>
    <s v="yes"/>
    <m/>
    <n v="375"/>
    <n v="375"/>
    <n v="26"/>
    <s v="Wholesaler"/>
    <n v="7"/>
    <m/>
    <n v="7"/>
    <s v="Price_inflation Government_regulations Transportation_issues"/>
    <n v="1"/>
    <n v="0"/>
    <n v="0"/>
    <n v="0"/>
    <n v="0"/>
    <n v="1"/>
    <n v="1"/>
    <n v="0"/>
    <n v="0"/>
    <n v="0"/>
    <n v="0"/>
    <s v="yes"/>
    <s v="yes"/>
    <m/>
    <n v="350"/>
    <n v="350"/>
    <n v="26"/>
    <s v="Wholesaler"/>
    <n v="7"/>
    <m/>
    <n v="7"/>
    <s v="Price_inflation Government_regulations Transportation_issues"/>
    <n v="1"/>
    <n v="0"/>
    <n v="0"/>
    <n v="0"/>
    <n v="0"/>
    <n v="1"/>
    <n v="1"/>
    <n v="0"/>
    <n v="0"/>
    <n v="0"/>
    <n v="0"/>
    <s v="yes"/>
    <s v="yes"/>
    <m/>
    <n v="100"/>
    <n v="100"/>
    <n v="11"/>
    <s v="Wholesaler"/>
    <n v="7"/>
    <m/>
    <n v="7"/>
    <s v="Price_inflation Liquidity_shortage Transportation_issues"/>
    <n v="1"/>
    <n v="1"/>
    <n v="0"/>
    <n v="0"/>
    <n v="0"/>
    <n v="0"/>
    <n v="1"/>
    <n v="0"/>
    <n v="0"/>
    <n v="0"/>
    <n v="0"/>
    <s v="no"/>
    <m/>
    <m/>
    <m/>
    <m/>
    <m/>
    <m/>
    <m/>
    <m/>
    <m/>
    <m/>
    <m/>
    <m/>
    <m/>
    <m/>
    <m/>
    <m/>
    <m/>
    <m/>
    <m/>
    <m/>
    <m/>
    <s v="yes"/>
    <s v="yes"/>
    <n v="70"/>
    <n v="100"/>
    <n v="142.85714285714286"/>
    <n v="11"/>
    <s v="Wholesaler"/>
    <n v="1"/>
    <m/>
    <n v="1"/>
    <s v="Price_inflation Liquidity_shortage Transportation_issues"/>
    <n v="1"/>
    <n v="1"/>
    <n v="0"/>
    <n v="0"/>
    <n v="0"/>
    <n v="0"/>
    <n v="1"/>
    <n v="0"/>
    <n v="0"/>
    <n v="0"/>
    <n v="0"/>
    <s v="yes"/>
    <s v="No"/>
    <n v="120"/>
    <n v="100"/>
    <n v="100"/>
    <n v="11"/>
    <s v="Wholesaler"/>
    <n v="1"/>
    <m/>
    <n v="1"/>
    <s v="Price_inflation Liquidity_shortage Transportation_issues"/>
    <n v="1"/>
    <n v="1"/>
    <n v="0"/>
    <n v="0"/>
    <n v="0"/>
    <n v="0"/>
    <n v="1"/>
    <n v="0"/>
    <n v="0"/>
    <n v="0"/>
    <n v="0"/>
    <s v="yes"/>
    <s v="no"/>
    <n v="9"/>
    <n v="400"/>
    <n v="444.44444444444446"/>
    <n v="11"/>
    <s v="Wholesaler"/>
    <n v="30"/>
    <m/>
    <n v="30"/>
    <s v="Price_inflation Liquidity_shortage Transportation_issues"/>
    <n v="1"/>
    <n v="1"/>
    <n v="0"/>
    <n v="0"/>
    <n v="0"/>
    <n v="0"/>
    <n v="1"/>
    <n v="0"/>
    <n v="0"/>
    <n v="0"/>
    <n v="0"/>
    <m/>
    <n v="21930909"/>
    <s v="00c11447-aef6-4cc7-a585-59ae7704c2f9"/>
    <s v="2018-04-29T18:40:15"/>
    <n v="221"/>
  </r>
  <r>
    <s v="YE0193"/>
    <s v="2018-04-27T01:30:33.249+03:00"/>
    <s v="2018-04-27T01:36:15.202+03:00"/>
    <s v="2018-04-27"/>
    <s v="ee.humanitarianresponse.info:01ufehMPk0fm5ajf"/>
    <s v="2018-04-26"/>
    <s v="Save the Children"/>
    <s v="Save the Children"/>
    <x v="2"/>
    <s v="YE11"/>
    <s v="Dhi As Sufal"/>
    <s v="YE1116"/>
    <s v="Kholwah Market"/>
    <s v="Shamsan Street"/>
    <s v="Other"/>
    <s v="Rural"/>
    <s v="yes"/>
    <s v="yes"/>
    <m/>
    <n v="335"/>
    <n v="335"/>
    <n v="30"/>
    <s v="Wholesaler"/>
    <n v="7"/>
    <m/>
    <n v="7"/>
    <s v="Price_inflation Government_regulations Transportation_issues"/>
    <n v="1"/>
    <n v="0"/>
    <n v="0"/>
    <n v="0"/>
    <n v="0"/>
    <n v="1"/>
    <n v="1"/>
    <n v="0"/>
    <n v="0"/>
    <n v="0"/>
    <n v="0"/>
    <s v="yes"/>
    <s v="yes"/>
    <m/>
    <n v="320"/>
    <n v="320"/>
    <n v="11"/>
    <s v="Vendor"/>
    <n v="7"/>
    <m/>
    <n v="7"/>
    <s v="Price_inflation Government_regulations Transportation_issues"/>
    <n v="1"/>
    <n v="0"/>
    <n v="0"/>
    <n v="0"/>
    <n v="0"/>
    <n v="1"/>
    <n v="1"/>
    <n v="0"/>
    <n v="0"/>
    <n v="0"/>
    <n v="0"/>
    <s v="yes"/>
    <s v="yes"/>
    <m/>
    <n v="100"/>
    <n v="100"/>
    <n v="11"/>
    <s v="Wholesaler"/>
    <n v="7"/>
    <m/>
    <n v="7"/>
    <s v="Price_inflation Liquidity_shortage Transportation_issues"/>
    <n v="1"/>
    <n v="1"/>
    <n v="0"/>
    <n v="0"/>
    <n v="0"/>
    <n v="0"/>
    <n v="1"/>
    <n v="0"/>
    <n v="0"/>
    <n v="0"/>
    <n v="0"/>
    <s v="yes"/>
    <s v="yes"/>
    <m/>
    <n v="200"/>
    <n v="200"/>
    <n v="11"/>
    <s v="Wholesaler"/>
    <n v="1"/>
    <m/>
    <n v="1"/>
    <s v="Supply_shortage Transportation_issues"/>
    <n v="0"/>
    <n v="0"/>
    <n v="0"/>
    <n v="0"/>
    <n v="1"/>
    <n v="0"/>
    <n v="1"/>
    <n v="0"/>
    <n v="0"/>
    <n v="0"/>
    <n v="0"/>
    <s v="yes"/>
    <s v="yes"/>
    <n v="70"/>
    <n v="100"/>
    <n v="142.85714285714286"/>
    <n v="11"/>
    <s v="Wholesaler"/>
    <n v="1"/>
    <m/>
    <n v="1"/>
    <s v="Price_inflation Liquidity_shortage Transportation_issues"/>
    <n v="1"/>
    <n v="1"/>
    <n v="0"/>
    <n v="0"/>
    <n v="0"/>
    <n v="0"/>
    <n v="1"/>
    <n v="0"/>
    <n v="0"/>
    <n v="0"/>
    <n v="0"/>
    <s v="yes"/>
    <s v="No"/>
    <n v="120"/>
    <n v="100"/>
    <n v="100"/>
    <n v="11"/>
    <s v="Wholesaler"/>
    <n v="7"/>
    <m/>
    <n v="7"/>
    <s v="Price_inflation Liquidity_shortage Transportation_issues"/>
    <n v="1"/>
    <n v="1"/>
    <n v="0"/>
    <n v="0"/>
    <n v="0"/>
    <n v="0"/>
    <n v="1"/>
    <n v="0"/>
    <n v="0"/>
    <n v="0"/>
    <n v="0"/>
    <s v="yes"/>
    <s v="no"/>
    <n v="9"/>
    <n v="350"/>
    <n v="388.88888888888891"/>
    <n v="11"/>
    <s v="Wholesaler"/>
    <n v="30"/>
    <m/>
    <n v="30"/>
    <s v="Price_inflation Liquidity_shortage Transportation_issues"/>
    <n v="1"/>
    <n v="1"/>
    <n v="0"/>
    <n v="0"/>
    <n v="0"/>
    <n v="0"/>
    <n v="1"/>
    <n v="0"/>
    <n v="0"/>
    <n v="0"/>
    <n v="0"/>
    <m/>
    <n v="21824852"/>
    <s v="0f770f7e-4233-4cd7-ad33-7b388c82cb0b"/>
    <s v="2018-04-26T22:36:21"/>
    <n v="120"/>
  </r>
  <r>
    <s v="YE0015"/>
    <s v="2018-04-28T18:56:34.337+03:00"/>
    <s v="2018-04-28T19:02:40.975+03:00"/>
    <s v="2018-04-28"/>
    <s v="ee.humanitarianresponse.info:oSuGHAzdA1FipyGD"/>
    <s v="2018-04-25"/>
    <s v="المدينة القديمة"/>
    <s v="Old City"/>
    <x v="11"/>
    <s v="YE22"/>
    <s v="Ghamr"/>
    <s v="YE2204"/>
    <s v="سوق بدر"/>
    <s v="Monabbih"/>
    <s v="District_level_market"/>
    <s v="Rural"/>
    <s v="yes"/>
    <s v="yes"/>
    <m/>
    <n v="370"/>
    <n v="370"/>
    <n v="22"/>
    <s v="Wholesaler"/>
    <n v="2"/>
    <n v="6"/>
    <n v="4"/>
    <s v="Liquidity_shortage Insecurity_and_instability Supply_shortage Transportation_issues"/>
    <n v="0"/>
    <n v="1"/>
    <n v="0"/>
    <n v="1"/>
    <n v="1"/>
    <n v="0"/>
    <n v="1"/>
    <n v="0"/>
    <n v="0"/>
    <n v="0"/>
    <n v="0"/>
    <s v="yes"/>
    <s v="yes"/>
    <m/>
    <n v="380"/>
    <n v="380"/>
    <n v="22"/>
    <s v="Wholesaler"/>
    <n v="2"/>
    <n v="5"/>
    <n v="3.5"/>
    <s v="Liquidity_shortage Insecurity_and_instability Supply_shortage"/>
    <n v="0"/>
    <n v="1"/>
    <n v="0"/>
    <n v="1"/>
    <n v="1"/>
    <n v="0"/>
    <n v="0"/>
    <n v="0"/>
    <n v="0"/>
    <n v="0"/>
    <n v="0"/>
    <s v="yes"/>
    <s v="yes"/>
    <m/>
    <n v="90"/>
    <n v="90"/>
    <n v="22"/>
    <s v="Wholesaler"/>
    <n v="1"/>
    <n v="3"/>
    <n v="2"/>
    <s v="Price_inflation"/>
    <n v="1"/>
    <n v="0"/>
    <n v="0"/>
    <n v="0"/>
    <n v="0"/>
    <n v="0"/>
    <n v="0"/>
    <n v="0"/>
    <n v="0"/>
    <n v="0"/>
    <n v="0"/>
    <s v="no"/>
    <m/>
    <m/>
    <m/>
    <m/>
    <m/>
    <m/>
    <m/>
    <m/>
    <m/>
    <m/>
    <m/>
    <m/>
    <m/>
    <m/>
    <m/>
    <m/>
    <m/>
    <m/>
    <m/>
    <m/>
    <m/>
    <s v="yes"/>
    <s v="yes"/>
    <n v="80"/>
    <n v="100"/>
    <n v="125"/>
    <n v="22"/>
    <s v="Wholesaler"/>
    <n v="1"/>
    <n v="3"/>
    <n v="2"/>
    <s v="Liquidity_shortage"/>
    <n v="0"/>
    <n v="1"/>
    <n v="0"/>
    <n v="0"/>
    <n v="0"/>
    <n v="0"/>
    <n v="0"/>
    <n v="0"/>
    <n v="0"/>
    <n v="0"/>
    <n v="0"/>
    <s v="yes"/>
    <s v="yes"/>
    <m/>
    <n v="80"/>
    <n v="80"/>
    <n v="22"/>
    <s v="Wholesaler"/>
    <n v="1"/>
    <n v="3"/>
    <n v="2"/>
    <s v="Price_inflation"/>
    <n v="1"/>
    <n v="0"/>
    <n v="0"/>
    <n v="0"/>
    <n v="0"/>
    <n v="0"/>
    <n v="0"/>
    <n v="0"/>
    <n v="0"/>
    <n v="0"/>
    <n v="0"/>
    <s v="yes"/>
    <s v="yes"/>
    <m/>
    <n v="370"/>
    <n v="370"/>
    <n v="22"/>
    <s v="Wholesaler"/>
    <n v="1"/>
    <n v="3"/>
    <n v="2"/>
    <s v="Price_inflation Transportation_issues"/>
    <n v="1"/>
    <n v="0"/>
    <n v="0"/>
    <n v="0"/>
    <n v="0"/>
    <n v="0"/>
    <n v="1"/>
    <n v="0"/>
    <n v="0"/>
    <n v="0"/>
    <n v="0"/>
    <s v="لا يوجد محطة تعبئة المياه المعالجة"/>
    <n v="21890946"/>
    <s v="278cc05f-9e7b-4e63-8bfc-0f7aba16043d"/>
    <s v="2018-04-28T16:16:20"/>
    <n v="173"/>
  </r>
  <r>
    <s v="YE0016"/>
    <s v="2018-04-28T19:02:41.254+03:00"/>
    <s v="2018-04-28T19:06:36.063+03:00"/>
    <s v="2018-04-28"/>
    <s v="ee.humanitarianresponse.info:oSuGHAzdA1FipyGD"/>
    <s v="2018-04-25"/>
    <s v="المدينة القديمة"/>
    <s v="Old City"/>
    <x v="11"/>
    <s v="YE22"/>
    <s v="Ghamr"/>
    <s v="YE2204"/>
    <s v="سوق بدر"/>
    <s v="Al Khabt"/>
    <s v="District_level_market"/>
    <s v="Rural"/>
    <s v="yes"/>
    <s v="yes"/>
    <m/>
    <n v="360"/>
    <n v="360"/>
    <n v="22"/>
    <s v="Wholesaler"/>
    <n v="2"/>
    <n v="5"/>
    <n v="3.5"/>
    <s v="Liquidity_shortage Insecurity_and_instability Transportation_issues"/>
    <n v="0"/>
    <n v="1"/>
    <n v="0"/>
    <n v="1"/>
    <n v="0"/>
    <n v="0"/>
    <n v="1"/>
    <n v="0"/>
    <n v="0"/>
    <n v="0"/>
    <n v="0"/>
    <s v="yes"/>
    <s v="yes"/>
    <m/>
    <n v="380"/>
    <n v="380"/>
    <n v="22"/>
    <s v="Wholesaler"/>
    <n v="2"/>
    <n v="6"/>
    <n v="4"/>
    <s v="Price_inflation Insecurity_and_instability Transportation_issues"/>
    <n v="1"/>
    <n v="0"/>
    <n v="0"/>
    <n v="1"/>
    <n v="0"/>
    <n v="0"/>
    <n v="1"/>
    <n v="0"/>
    <n v="0"/>
    <n v="0"/>
    <n v="0"/>
    <s v="yes"/>
    <s v="yes"/>
    <m/>
    <n v="80"/>
    <n v="80"/>
    <n v="22"/>
    <s v="Wholesaler"/>
    <n v="1"/>
    <n v="2"/>
    <n v="1.5"/>
    <s v="Liquidity_shortage"/>
    <n v="0"/>
    <n v="1"/>
    <n v="0"/>
    <n v="0"/>
    <n v="0"/>
    <n v="0"/>
    <n v="0"/>
    <n v="0"/>
    <n v="0"/>
    <n v="0"/>
    <n v="0"/>
    <s v="no"/>
    <m/>
    <m/>
    <m/>
    <m/>
    <m/>
    <m/>
    <m/>
    <m/>
    <m/>
    <m/>
    <m/>
    <m/>
    <m/>
    <m/>
    <m/>
    <m/>
    <m/>
    <m/>
    <m/>
    <m/>
    <m/>
    <s v="yes"/>
    <s v="yes"/>
    <n v="75"/>
    <n v="80"/>
    <n v="106.66666666666667"/>
    <n v="22"/>
    <s v="Wholesaler"/>
    <n v="1"/>
    <n v="2"/>
    <n v="1.5"/>
    <s v="Price_inflation"/>
    <n v="1"/>
    <n v="0"/>
    <n v="0"/>
    <n v="0"/>
    <n v="0"/>
    <n v="0"/>
    <n v="0"/>
    <n v="0"/>
    <n v="0"/>
    <n v="0"/>
    <n v="0"/>
    <s v="yes"/>
    <s v="yes"/>
    <m/>
    <n v="100"/>
    <n v="100"/>
    <n v="22"/>
    <s v="Wholesaler"/>
    <n v="1"/>
    <n v="2"/>
    <n v="1.5"/>
    <s v="Price_inflation"/>
    <n v="1"/>
    <n v="0"/>
    <n v="0"/>
    <n v="0"/>
    <n v="0"/>
    <n v="0"/>
    <n v="0"/>
    <n v="0"/>
    <n v="0"/>
    <n v="0"/>
    <n v="0"/>
    <s v="yes"/>
    <s v="yes"/>
    <m/>
    <n v="370"/>
    <n v="370"/>
    <n v="22"/>
    <s v="Wholesaler"/>
    <n v="1"/>
    <n v="2"/>
    <n v="1.5"/>
    <s v="Liquidity_shortage"/>
    <n v="0"/>
    <n v="1"/>
    <n v="0"/>
    <n v="0"/>
    <n v="0"/>
    <n v="0"/>
    <n v="0"/>
    <n v="0"/>
    <n v="0"/>
    <n v="0"/>
    <n v="0"/>
    <s v="لا يوجد محطة تعبئة المياه المعالجة"/>
    <n v="21890947"/>
    <s v="f7502f49-2eac-4194-9878-fee45cdc1c10"/>
    <s v="2018-04-28T16:16:21"/>
    <n v="174"/>
  </r>
  <r>
    <s v="YE0087"/>
    <s v="2018-04-28T19:06:36.282+03:00"/>
    <s v="2018-04-28T19:11:08.709+03:00"/>
    <s v="2018-04-28"/>
    <s v="ee.humanitarianresponse.info:oSuGHAzdA1FipyGD"/>
    <s v="2018-04-25"/>
    <s v="المدينة القديمة"/>
    <s v="Old City"/>
    <x v="11"/>
    <s v="YE22"/>
    <s v="Ghamr"/>
    <s v="YE2204"/>
    <s v="سوق يدر"/>
    <s v="Na'aman"/>
    <s v="District_level_market"/>
    <s v="Rural"/>
    <s v="yes"/>
    <s v="yes"/>
    <m/>
    <n v="370"/>
    <n v="370"/>
    <n v="22"/>
    <s v="Wholesaler"/>
    <n v="2"/>
    <n v="6"/>
    <n v="4"/>
    <s v="Liquidity_shortage Insecurity_and_instability Transportation_issues"/>
    <n v="0"/>
    <n v="1"/>
    <n v="0"/>
    <n v="1"/>
    <n v="0"/>
    <n v="0"/>
    <n v="1"/>
    <n v="0"/>
    <n v="0"/>
    <n v="0"/>
    <n v="0"/>
    <s v="yes"/>
    <s v="yes"/>
    <m/>
    <n v="380"/>
    <n v="380"/>
    <n v="22"/>
    <s v="Wholesaler"/>
    <n v="2"/>
    <n v="5"/>
    <n v="3.5"/>
    <s v="Liquidity_shortage Supply_shortage Transportation_issues"/>
    <n v="0"/>
    <n v="1"/>
    <n v="0"/>
    <n v="0"/>
    <n v="1"/>
    <n v="0"/>
    <n v="1"/>
    <n v="0"/>
    <n v="0"/>
    <n v="0"/>
    <n v="0"/>
    <s v="yes"/>
    <s v="yes"/>
    <m/>
    <n v="80"/>
    <n v="80"/>
    <n v="22"/>
    <s v="Wholesaler"/>
    <n v="1"/>
    <n v="2"/>
    <n v="1.5"/>
    <s v="Price_inflation"/>
    <n v="1"/>
    <n v="0"/>
    <n v="0"/>
    <n v="0"/>
    <n v="0"/>
    <n v="0"/>
    <n v="0"/>
    <n v="0"/>
    <n v="0"/>
    <n v="0"/>
    <n v="0"/>
    <s v="no"/>
    <m/>
    <m/>
    <m/>
    <m/>
    <m/>
    <m/>
    <m/>
    <m/>
    <m/>
    <m/>
    <m/>
    <m/>
    <m/>
    <m/>
    <m/>
    <m/>
    <m/>
    <m/>
    <m/>
    <m/>
    <m/>
    <s v="yes"/>
    <s v="yes"/>
    <n v="80"/>
    <n v="100"/>
    <n v="125"/>
    <n v="22"/>
    <s v="Wholesaler"/>
    <n v="1"/>
    <n v="2"/>
    <n v="1.5"/>
    <s v="Price_inflation"/>
    <n v="1"/>
    <n v="0"/>
    <n v="0"/>
    <n v="0"/>
    <n v="0"/>
    <n v="0"/>
    <n v="0"/>
    <n v="0"/>
    <n v="0"/>
    <n v="0"/>
    <n v="0"/>
    <s v="yes"/>
    <s v="yes"/>
    <m/>
    <n v="90"/>
    <n v="90"/>
    <n v="22"/>
    <s v="Wholesaler"/>
    <n v="1"/>
    <n v="2"/>
    <n v="1.5"/>
    <s v="Liquidity_shortage"/>
    <n v="0"/>
    <n v="1"/>
    <n v="0"/>
    <n v="0"/>
    <n v="0"/>
    <n v="0"/>
    <n v="0"/>
    <n v="0"/>
    <n v="0"/>
    <n v="0"/>
    <n v="0"/>
    <s v="yes"/>
    <s v="yes"/>
    <m/>
    <n v="360"/>
    <n v="360"/>
    <n v="22"/>
    <s v="Wholesaler"/>
    <n v="1"/>
    <n v="2"/>
    <n v="1.5"/>
    <s v="Price_inflation"/>
    <n v="1"/>
    <n v="0"/>
    <n v="0"/>
    <n v="0"/>
    <n v="0"/>
    <n v="0"/>
    <n v="0"/>
    <n v="0"/>
    <n v="0"/>
    <n v="0"/>
    <n v="0"/>
    <s v="لا يوجد محطة تعبئة المياه المعالجة"/>
    <n v="21890948"/>
    <s v="1404b973-53db-4c97-8cb5-4f745c3f263e"/>
    <s v="2018-04-28T16:16:22"/>
    <n v="175"/>
  </r>
  <r>
    <s v="YE0179"/>
    <s v="2018-04-25T17:53:36.056+03:00"/>
    <s v="2018-04-25T17:58:48.253+03:00"/>
    <s v="2018-04-25"/>
    <s v="ee.humanitarianresponse.info:oSuGHAzdA1FipyGD"/>
    <s v="2018-04-23"/>
    <s v="المدينة القديمة"/>
    <s v="Old City"/>
    <x v="11"/>
    <s v="YE22"/>
    <s v="Ghamr"/>
    <s v="YE2204"/>
    <s v="سوق بدر"/>
    <s v="Al Thaher"/>
    <s v="District_level_market"/>
    <s v="Rural"/>
    <s v="yes"/>
    <s v="yes"/>
    <m/>
    <n v="370"/>
    <n v="370"/>
    <n v="22"/>
    <s v="Wholesaler"/>
    <n v="5"/>
    <n v="6"/>
    <n v="5.5"/>
    <s v="Price_inflation Liquidity_shortage Insecurity_and_instability Supply_shortage"/>
    <n v="1"/>
    <n v="1"/>
    <n v="0"/>
    <n v="1"/>
    <n v="1"/>
    <n v="0"/>
    <n v="0"/>
    <n v="0"/>
    <n v="0"/>
    <n v="0"/>
    <n v="0"/>
    <s v="yes"/>
    <s v="yes"/>
    <m/>
    <n v="380"/>
    <n v="380"/>
    <n v="22"/>
    <s v="Wholesaler"/>
    <n v="4"/>
    <n v="6"/>
    <n v="5"/>
    <s v="Price_inflation Liquidity_shortage Insecurity_and_instability Supply_shortage"/>
    <n v="1"/>
    <n v="1"/>
    <n v="0"/>
    <n v="1"/>
    <n v="1"/>
    <n v="0"/>
    <n v="0"/>
    <n v="0"/>
    <n v="0"/>
    <n v="0"/>
    <n v="0"/>
    <s v="yes"/>
    <s v="yes"/>
    <m/>
    <n v="80"/>
    <n v="80"/>
    <n v="22"/>
    <s v="Vendor"/>
    <n v="2"/>
    <n v="4"/>
    <n v="3"/>
    <s v="Price_inflation Liquidity_shortage"/>
    <n v="1"/>
    <n v="1"/>
    <n v="0"/>
    <n v="0"/>
    <n v="0"/>
    <n v="0"/>
    <n v="0"/>
    <n v="0"/>
    <n v="0"/>
    <n v="0"/>
    <n v="0"/>
    <s v="no"/>
    <m/>
    <m/>
    <m/>
    <m/>
    <m/>
    <m/>
    <m/>
    <m/>
    <m/>
    <m/>
    <m/>
    <m/>
    <m/>
    <m/>
    <m/>
    <m/>
    <m/>
    <m/>
    <m/>
    <m/>
    <m/>
    <s v="yes"/>
    <s v="yes"/>
    <n v="80"/>
    <n v="100"/>
    <n v="125"/>
    <n v="22"/>
    <s v="Wholesaler"/>
    <n v="2"/>
    <n v="3"/>
    <n v="2.5"/>
    <s v="Price_inflation Liquidity_shortage"/>
    <n v="1"/>
    <n v="1"/>
    <n v="0"/>
    <n v="0"/>
    <n v="0"/>
    <n v="0"/>
    <n v="0"/>
    <n v="0"/>
    <n v="0"/>
    <n v="0"/>
    <n v="0"/>
    <s v="yes"/>
    <s v="yes"/>
    <m/>
    <n v="90"/>
    <n v="90"/>
    <n v="22"/>
    <s v="Wholesaler"/>
    <n v="2"/>
    <n v="3"/>
    <n v="2.5"/>
    <s v="Price_inflation Liquidity_shortage"/>
    <n v="1"/>
    <n v="1"/>
    <n v="0"/>
    <n v="0"/>
    <n v="0"/>
    <n v="0"/>
    <n v="0"/>
    <n v="0"/>
    <n v="0"/>
    <n v="0"/>
    <n v="0"/>
    <s v="yes"/>
    <s v="yes"/>
    <m/>
    <n v="380"/>
    <n v="380"/>
    <n v="22"/>
    <s v="Wholesaler"/>
    <n v="2"/>
    <n v="3"/>
    <n v="2.5"/>
    <s v="Price_inflation Liquidity_shortage"/>
    <n v="1"/>
    <n v="1"/>
    <n v="0"/>
    <n v="0"/>
    <n v="0"/>
    <n v="0"/>
    <n v="0"/>
    <n v="0"/>
    <n v="0"/>
    <n v="0"/>
    <n v="0"/>
    <s v="لا يوجد محطة تعبئة مياه معالجة"/>
    <n v="21859922"/>
    <s v="ba042852-f5cd-4b62-9003-dd36cdd4196e"/>
    <s v="2018-04-27T19:09:54"/>
    <n v="136"/>
  </r>
  <r>
    <s v="YE0195"/>
    <s v="2018-04-25T17:41:39.125+03:00"/>
    <s v="2018-04-25T17:48:09.099+03:00"/>
    <s v="2018-04-25"/>
    <s v="ee.humanitarianresponse.info:oSuGHAzdA1FipyGD"/>
    <s v="2018-04-23"/>
    <s v="المدينة القديمة"/>
    <s v="Old City"/>
    <x v="11"/>
    <s v="YE22"/>
    <s v="Ghamr"/>
    <s v="YE2204"/>
    <s v="سوق بدر"/>
    <s v="Banafea"/>
    <s v="District_level_market"/>
    <s v="Rural"/>
    <s v="yes"/>
    <s v="yes"/>
    <m/>
    <n v="380"/>
    <n v="380"/>
    <n v="22"/>
    <s v="Wholesaler"/>
    <n v="5"/>
    <n v="6"/>
    <n v="5.5"/>
    <s v="Price_inflation Liquidity_shortage Insecurity_and_instability Supply_shortage"/>
    <n v="1"/>
    <n v="1"/>
    <n v="0"/>
    <n v="1"/>
    <n v="1"/>
    <n v="0"/>
    <n v="0"/>
    <n v="0"/>
    <n v="0"/>
    <n v="0"/>
    <n v="0"/>
    <s v="yes"/>
    <s v="yes"/>
    <m/>
    <n v="380"/>
    <n v="380"/>
    <n v="22"/>
    <s v="Wholesaler"/>
    <n v="4"/>
    <n v="6"/>
    <n v="5"/>
    <s v="Price_inflation Liquidity_shortage Insecurity_and_instability Supply_shortage"/>
    <n v="1"/>
    <n v="1"/>
    <n v="0"/>
    <n v="1"/>
    <n v="1"/>
    <n v="0"/>
    <n v="0"/>
    <n v="0"/>
    <n v="0"/>
    <n v="0"/>
    <n v="0"/>
    <s v="yes"/>
    <s v="yes"/>
    <m/>
    <n v="100"/>
    <n v="100"/>
    <n v="22"/>
    <s v="Wholesaler"/>
    <n v="3"/>
    <n v="4"/>
    <n v="3.5"/>
    <s v="Price_inflation Liquidity_shortage"/>
    <n v="1"/>
    <n v="1"/>
    <n v="0"/>
    <n v="0"/>
    <n v="0"/>
    <n v="0"/>
    <n v="0"/>
    <n v="0"/>
    <n v="0"/>
    <n v="0"/>
    <n v="0"/>
    <s v="no"/>
    <m/>
    <m/>
    <m/>
    <m/>
    <m/>
    <m/>
    <m/>
    <m/>
    <m/>
    <m/>
    <m/>
    <m/>
    <m/>
    <m/>
    <m/>
    <m/>
    <m/>
    <m/>
    <m/>
    <m/>
    <m/>
    <s v="yes"/>
    <s v="yes"/>
    <n v="80"/>
    <n v="100"/>
    <n v="125"/>
    <n v="22"/>
    <s v="Wholesaler"/>
    <n v="3"/>
    <n v="4"/>
    <n v="3.5"/>
    <s v="Price_inflation Liquidity_shortage"/>
    <n v="1"/>
    <n v="1"/>
    <n v="0"/>
    <n v="0"/>
    <n v="0"/>
    <n v="0"/>
    <n v="0"/>
    <n v="0"/>
    <n v="0"/>
    <n v="0"/>
    <n v="0"/>
    <s v="yes"/>
    <s v="yes"/>
    <m/>
    <n v="90"/>
    <n v="90"/>
    <n v="22"/>
    <s v="Wholesaler"/>
    <n v="3"/>
    <n v="4"/>
    <n v="3.5"/>
    <s v="Price_inflation Liquidity_shortage"/>
    <n v="1"/>
    <n v="1"/>
    <n v="0"/>
    <n v="0"/>
    <n v="0"/>
    <n v="0"/>
    <n v="0"/>
    <n v="0"/>
    <n v="0"/>
    <n v="0"/>
    <n v="0"/>
    <s v="yes"/>
    <s v="yes"/>
    <m/>
    <n v="400"/>
    <n v="400"/>
    <n v="22"/>
    <s v="Wholesaler"/>
    <n v="3"/>
    <n v="4"/>
    <n v="3.5"/>
    <s v="Price_inflation Liquidity_shortage"/>
    <n v="1"/>
    <n v="1"/>
    <n v="0"/>
    <n v="0"/>
    <n v="0"/>
    <n v="0"/>
    <n v="0"/>
    <n v="0"/>
    <n v="0"/>
    <n v="0"/>
    <n v="0"/>
    <s v="لايوجد محطة تعبئة المياه المعالجة"/>
    <n v="21859920"/>
    <s v="95421814-0445-4ec4-b601-b064847918bc"/>
    <s v="2018-04-27T19:09:52"/>
    <n v="134"/>
  </r>
  <r>
    <s v="YE0196"/>
    <s v="2018-04-25T17:48:09.379+03:00"/>
    <s v="2018-04-25T17:53:35.790+03:00"/>
    <s v="2018-04-25"/>
    <s v="ee.humanitarianresponse.info:oSuGHAzdA1FipyGD"/>
    <s v="2018-04-23"/>
    <s v="المدينة القديمة"/>
    <s v="Old City"/>
    <x v="11"/>
    <s v="YE22"/>
    <s v="Ghamr"/>
    <s v="YE2204"/>
    <s v="سوق بدر"/>
    <s v="Buraiqah Madinah Market"/>
    <s v="District_level_market"/>
    <s v="Rural"/>
    <s v="yes"/>
    <s v="yes"/>
    <m/>
    <n v="370"/>
    <n v="370"/>
    <n v="22"/>
    <s v="Wholesaler"/>
    <n v="5"/>
    <n v="6"/>
    <n v="5.5"/>
    <s v="Price_inflation Liquidity_shortage Insecurity_and_instability Supply_shortage"/>
    <n v="1"/>
    <n v="1"/>
    <n v="0"/>
    <n v="1"/>
    <n v="1"/>
    <n v="0"/>
    <n v="0"/>
    <n v="0"/>
    <n v="0"/>
    <n v="0"/>
    <n v="0"/>
    <s v="yes"/>
    <s v="yes"/>
    <m/>
    <n v="380"/>
    <n v="380"/>
    <n v="23"/>
    <s v="Wholesaler"/>
    <n v="4"/>
    <n v="6"/>
    <n v="5"/>
    <s v="Price_inflation Liquidity_shortage Insecurity_and_instability Supply_shortage"/>
    <n v="1"/>
    <n v="1"/>
    <n v="0"/>
    <n v="1"/>
    <n v="1"/>
    <n v="0"/>
    <n v="0"/>
    <n v="0"/>
    <n v="0"/>
    <n v="0"/>
    <n v="0"/>
    <s v="yes"/>
    <s v="yes"/>
    <m/>
    <n v="80"/>
    <n v="80"/>
    <n v="22"/>
    <s v="Wholesaler"/>
    <n v="3"/>
    <n v="4"/>
    <n v="3.5"/>
    <s v="Price_inflation Liquidity_shortage"/>
    <n v="1"/>
    <n v="1"/>
    <n v="0"/>
    <n v="0"/>
    <n v="0"/>
    <n v="0"/>
    <n v="0"/>
    <n v="0"/>
    <n v="0"/>
    <n v="0"/>
    <n v="0"/>
    <s v="no"/>
    <m/>
    <m/>
    <m/>
    <m/>
    <m/>
    <m/>
    <m/>
    <m/>
    <m/>
    <m/>
    <m/>
    <m/>
    <m/>
    <m/>
    <m/>
    <m/>
    <m/>
    <m/>
    <m/>
    <m/>
    <m/>
    <s v="yes"/>
    <s v="yes"/>
    <n v="80"/>
    <n v="100"/>
    <n v="125"/>
    <n v="22"/>
    <s v="Wholesaler"/>
    <n v="3"/>
    <n v="4"/>
    <n v="3.5"/>
    <s v="Price_inflation Liquidity_shortage"/>
    <n v="1"/>
    <n v="1"/>
    <n v="0"/>
    <n v="0"/>
    <n v="0"/>
    <n v="0"/>
    <n v="0"/>
    <n v="0"/>
    <n v="0"/>
    <n v="0"/>
    <n v="0"/>
    <s v="yes"/>
    <s v="yes"/>
    <m/>
    <n v="80"/>
    <n v="80"/>
    <n v="22"/>
    <s v="Wholesaler"/>
    <n v="3"/>
    <n v="4"/>
    <n v="3.5"/>
    <s v="Price_inflation Liquidity_shortage"/>
    <n v="1"/>
    <n v="1"/>
    <n v="0"/>
    <n v="0"/>
    <n v="0"/>
    <n v="0"/>
    <n v="0"/>
    <n v="0"/>
    <n v="0"/>
    <n v="0"/>
    <n v="0"/>
    <s v="yes"/>
    <s v="yes"/>
    <m/>
    <n v="380"/>
    <n v="380"/>
    <n v="22"/>
    <s v="Wholesaler"/>
    <n v="3"/>
    <n v="4"/>
    <n v="3.5"/>
    <s v="Price_inflation Liquidity_shortage"/>
    <n v="1"/>
    <n v="1"/>
    <n v="0"/>
    <n v="0"/>
    <n v="0"/>
    <n v="0"/>
    <n v="0"/>
    <n v="0"/>
    <n v="0"/>
    <n v="0"/>
    <n v="0"/>
    <s v="لا يوجد محطة تعبئة المياه المعالجة"/>
    <n v="21859921"/>
    <s v="f2ee5995-031e-4eec-90c2-9dc9bb053062"/>
    <s v="2018-04-27T19:09:53"/>
    <n v="135"/>
  </r>
  <r>
    <s v="YE0069"/>
    <s v="2018-04-27T23:22:00.014+03:00"/>
    <s v="2018-04-27T23:27:23.457+03:00"/>
    <s v="2018-04-27"/>
    <s v="ee.humanitarianresponse.info:EeFsRTlzl1QjZcp8"/>
    <s v="2018-04-24"/>
    <s v="مؤسسة التنمية المستدامة"/>
    <s v="SDF"/>
    <x v="0"/>
    <s v="YE17"/>
    <s v="Hajjah"/>
    <s v="YE1729"/>
    <s v="سوق المحرق"/>
    <s v="AL BAKAR FOR WHOLESALE TRADING"/>
    <s v="District_level_market"/>
    <s v="Urban"/>
    <s v="no"/>
    <m/>
    <m/>
    <m/>
    <m/>
    <m/>
    <m/>
    <m/>
    <m/>
    <m/>
    <m/>
    <m/>
    <m/>
    <m/>
    <m/>
    <m/>
    <m/>
    <m/>
    <m/>
    <m/>
    <m/>
    <m/>
    <s v="no"/>
    <m/>
    <m/>
    <m/>
    <m/>
    <m/>
    <m/>
    <m/>
    <m/>
    <m/>
    <m/>
    <m/>
    <m/>
    <m/>
    <m/>
    <m/>
    <m/>
    <m/>
    <m/>
    <m/>
    <m/>
    <m/>
    <s v="yes"/>
    <s v="yes"/>
    <m/>
    <n v="100"/>
    <n v="100"/>
    <n v="17"/>
    <s v="Wholesaler"/>
    <n v="1"/>
    <n v="2"/>
    <n v="1.5"/>
    <s v="Price_inflation Government_regulations"/>
    <n v="1"/>
    <n v="0"/>
    <n v="0"/>
    <n v="0"/>
    <n v="0"/>
    <n v="1"/>
    <n v="0"/>
    <n v="0"/>
    <n v="0"/>
    <n v="0"/>
    <n v="0"/>
    <s v="yes"/>
    <s v="yes"/>
    <m/>
    <n v="200"/>
    <n v="200"/>
    <n v="17"/>
    <s v="Wholesaler"/>
    <n v="1"/>
    <n v="2"/>
    <n v="1.5"/>
    <s v="Price_inflation Insecurity_and_instability Government_regulations"/>
    <n v="1"/>
    <n v="0"/>
    <n v="0"/>
    <n v="1"/>
    <n v="0"/>
    <n v="1"/>
    <n v="0"/>
    <n v="0"/>
    <n v="0"/>
    <n v="0"/>
    <n v="0"/>
    <s v="yes"/>
    <s v="yes"/>
    <n v="125"/>
    <n v="80"/>
    <n v="64"/>
    <n v="17"/>
    <s v="Wholesaler"/>
    <n v="1"/>
    <n v="2"/>
    <n v="1.5"/>
    <s v="Price_inflation Shortage_of_demand Government_regulations"/>
    <n v="1"/>
    <n v="0"/>
    <n v="1"/>
    <n v="0"/>
    <n v="0"/>
    <n v="1"/>
    <n v="0"/>
    <n v="0"/>
    <n v="0"/>
    <n v="0"/>
    <n v="0"/>
    <s v="yes"/>
    <s v="yes"/>
    <m/>
    <n v="90"/>
    <n v="90"/>
    <n v="17"/>
    <s v="Wholesaler"/>
    <n v="1"/>
    <n v="2"/>
    <n v="1.5"/>
    <s v="Price_inflation Insecurity_and_instability Supply_shortage"/>
    <n v="1"/>
    <n v="0"/>
    <n v="0"/>
    <n v="1"/>
    <n v="1"/>
    <n v="0"/>
    <n v="0"/>
    <n v="0"/>
    <n v="0"/>
    <n v="0"/>
    <n v="0"/>
    <s v="yes"/>
    <s v="yes"/>
    <m/>
    <n v="350"/>
    <n v="350"/>
    <n v="17"/>
    <s v="Wholesaler"/>
    <n v="1"/>
    <n v="2"/>
    <n v="1.5"/>
    <s v="Price_inflation Shortage_of_demand Government_regulations"/>
    <n v="1"/>
    <n v="0"/>
    <n v="1"/>
    <n v="0"/>
    <n v="0"/>
    <n v="1"/>
    <n v="0"/>
    <n v="0"/>
    <n v="0"/>
    <n v="0"/>
    <n v="0"/>
    <m/>
    <n v="21860896"/>
    <s v="6d7ea026-4844-444e-aa81-5b82892147ff"/>
    <s v="2018-04-27T20:27:24"/>
    <n v="154"/>
  </r>
  <r>
    <s v="YE0061"/>
    <s v="2018-04-26T22:50:51.595+03:00"/>
    <s v="2018-04-26T23:12:55.763+03:00"/>
    <s v="2018-04-26"/>
    <s v="ee.humanitarianresponse.info:HgjRJik8bhhBqH7r"/>
    <s v="2018-04-23"/>
    <s v="مؤسسة التنمية المستدامة"/>
    <s v="SDF"/>
    <x v="0"/>
    <s v="YE17"/>
    <s v="Hajjah City"/>
    <s v="YE1728"/>
    <s v="محطة الوادعي"/>
    <s v="Al mutea'"/>
    <s v="District_level_market"/>
    <s v="Urban"/>
    <s v="yes"/>
    <s v="yes"/>
    <n v="20"/>
    <n v="7100"/>
    <n v="355"/>
    <n v="17"/>
    <s v="Wholesaler"/>
    <n v="1"/>
    <n v="7"/>
    <n v="4"/>
    <s v="Price_inflation Shortage_of_demand Insecurity_and_instability"/>
    <n v="1"/>
    <n v="0"/>
    <n v="1"/>
    <n v="1"/>
    <n v="0"/>
    <n v="0"/>
    <n v="0"/>
    <n v="0"/>
    <n v="0"/>
    <n v="0"/>
    <n v="0"/>
    <s v="yes"/>
    <s v="yes"/>
    <n v="20"/>
    <n v="7500"/>
    <n v="375"/>
    <n v="17"/>
    <s v="Wholesaler"/>
    <n v="1"/>
    <n v="7"/>
    <n v="4"/>
    <s v="Price_inflation Shortage_of_demand Insecurity_and_instability"/>
    <n v="1"/>
    <n v="0"/>
    <n v="1"/>
    <n v="1"/>
    <n v="0"/>
    <n v="0"/>
    <n v="0"/>
    <n v="0"/>
    <n v="0"/>
    <n v="0"/>
    <n v="0"/>
    <s v="No"/>
    <m/>
    <m/>
    <m/>
    <m/>
    <m/>
    <m/>
    <m/>
    <m/>
    <m/>
    <m/>
    <m/>
    <m/>
    <m/>
    <m/>
    <m/>
    <m/>
    <m/>
    <m/>
    <m/>
    <m/>
    <m/>
    <s v="no"/>
    <m/>
    <m/>
    <m/>
    <m/>
    <m/>
    <m/>
    <m/>
    <m/>
    <m/>
    <m/>
    <m/>
    <m/>
    <m/>
    <m/>
    <m/>
    <m/>
    <m/>
    <m/>
    <m/>
    <m/>
    <m/>
    <s v="no"/>
    <m/>
    <m/>
    <m/>
    <m/>
    <m/>
    <m/>
    <m/>
    <m/>
    <m/>
    <m/>
    <m/>
    <m/>
    <m/>
    <m/>
    <m/>
    <m/>
    <m/>
    <m/>
    <m/>
    <m/>
    <m/>
    <s v="no"/>
    <m/>
    <m/>
    <m/>
    <m/>
    <m/>
    <m/>
    <m/>
    <m/>
    <m/>
    <m/>
    <m/>
    <m/>
    <m/>
    <m/>
    <m/>
    <m/>
    <m/>
    <m/>
    <m/>
    <m/>
    <m/>
    <s v="no"/>
    <m/>
    <m/>
    <m/>
    <m/>
    <m/>
    <m/>
    <m/>
    <m/>
    <m/>
    <m/>
    <m/>
    <m/>
    <m/>
    <m/>
    <m/>
    <m/>
    <m/>
    <m/>
    <m/>
    <m/>
    <m/>
    <m/>
    <n v="21822775"/>
    <s v="92e3fd20-09af-47e3-86a3-edb40a068aaf"/>
    <s v="2018-04-26T20:13:01"/>
    <n v="72"/>
  </r>
  <r>
    <s v="YE0062"/>
    <s v="2018-04-26T23:12:56.274+03:00"/>
    <s v="2018-04-26T23:16:33.579+03:00"/>
    <s v="2018-04-26"/>
    <s v="ee.humanitarianresponse.info:HgjRJik8bhhBqH7r"/>
    <s v="2018-04-23"/>
    <s v="مؤسسة التنمية المستدامة"/>
    <s v="SDF"/>
    <x v="0"/>
    <s v="YE17"/>
    <s v="Hajjah City"/>
    <s v="YE1728"/>
    <s v="لا يوجد"/>
    <s v="Khormaksr Market"/>
    <s v="District_level_market"/>
    <s v="Urban"/>
    <s v="no"/>
    <m/>
    <m/>
    <m/>
    <m/>
    <m/>
    <m/>
    <m/>
    <m/>
    <m/>
    <m/>
    <m/>
    <m/>
    <m/>
    <m/>
    <m/>
    <m/>
    <m/>
    <m/>
    <m/>
    <m/>
    <m/>
    <s v="no"/>
    <m/>
    <m/>
    <m/>
    <m/>
    <m/>
    <m/>
    <m/>
    <m/>
    <m/>
    <m/>
    <m/>
    <m/>
    <m/>
    <m/>
    <m/>
    <m/>
    <m/>
    <m/>
    <m/>
    <m/>
    <m/>
    <s v="No"/>
    <m/>
    <m/>
    <m/>
    <m/>
    <m/>
    <m/>
    <m/>
    <m/>
    <m/>
    <m/>
    <m/>
    <m/>
    <m/>
    <m/>
    <m/>
    <m/>
    <m/>
    <m/>
    <m/>
    <m/>
    <m/>
    <s v="yes"/>
    <s v="yes"/>
    <m/>
    <n v="200"/>
    <n v="200"/>
    <n v="17"/>
    <s v="Vendor"/>
    <n v="1"/>
    <n v="1"/>
    <n v="1"/>
    <s v="Price_inflation Shortage_of_demand Insecurity_and_instability Supply_shortage Transportation_issues"/>
    <n v="1"/>
    <n v="0"/>
    <n v="1"/>
    <n v="1"/>
    <n v="1"/>
    <n v="0"/>
    <n v="1"/>
    <n v="0"/>
    <n v="0"/>
    <n v="0"/>
    <n v="0"/>
    <s v="no"/>
    <m/>
    <m/>
    <m/>
    <m/>
    <m/>
    <m/>
    <m/>
    <m/>
    <m/>
    <m/>
    <m/>
    <m/>
    <m/>
    <m/>
    <m/>
    <m/>
    <m/>
    <m/>
    <m/>
    <m/>
    <m/>
    <s v="no"/>
    <m/>
    <m/>
    <m/>
    <m/>
    <m/>
    <m/>
    <m/>
    <m/>
    <m/>
    <m/>
    <m/>
    <m/>
    <m/>
    <m/>
    <m/>
    <m/>
    <m/>
    <m/>
    <m/>
    <m/>
    <m/>
    <s v="no"/>
    <m/>
    <m/>
    <m/>
    <m/>
    <m/>
    <m/>
    <m/>
    <m/>
    <m/>
    <m/>
    <m/>
    <m/>
    <m/>
    <m/>
    <m/>
    <m/>
    <m/>
    <m/>
    <m/>
    <m/>
    <m/>
    <m/>
    <n v="21822874"/>
    <s v="6f29399a-bb62-42ea-95bc-7a7721829866"/>
    <s v="2018-04-26T20:16:39"/>
    <n v="8"/>
  </r>
  <r>
    <s v="YE0063"/>
    <s v="2018-04-26T23:22:21.813+03:00"/>
    <s v="2018-04-26T23:30:00.616+03:00"/>
    <s v="2018-04-26"/>
    <s v="ee.humanitarianresponse.info:HgjRJik8bhhBqH7r"/>
    <s v="2018-04-23"/>
    <s v="مؤسسة التنمية المستدامة"/>
    <s v="SDF"/>
    <x v="0"/>
    <s v="YE17"/>
    <s v="Hajjah City"/>
    <s v="YE1728"/>
    <s v="محلات الشرفي للتجاره"/>
    <s v="Naqm station"/>
    <s v="District_level_market"/>
    <s v="Urban"/>
    <s v="no"/>
    <m/>
    <m/>
    <m/>
    <m/>
    <m/>
    <m/>
    <m/>
    <m/>
    <m/>
    <m/>
    <m/>
    <m/>
    <m/>
    <m/>
    <m/>
    <m/>
    <m/>
    <m/>
    <m/>
    <m/>
    <m/>
    <s v="no"/>
    <m/>
    <m/>
    <m/>
    <m/>
    <m/>
    <m/>
    <m/>
    <m/>
    <m/>
    <m/>
    <m/>
    <m/>
    <m/>
    <m/>
    <m/>
    <m/>
    <m/>
    <m/>
    <m/>
    <m/>
    <m/>
    <s v="yes"/>
    <s v="yes"/>
    <m/>
    <n v="70"/>
    <n v="70"/>
    <n v="17"/>
    <s v="Wholesaler"/>
    <n v="1"/>
    <n v="3"/>
    <n v="2"/>
    <s v="Price_inflation Shortage_of_demand Insecurity_and_instability Supply_shortage"/>
    <n v="1"/>
    <n v="0"/>
    <n v="1"/>
    <n v="1"/>
    <n v="1"/>
    <n v="0"/>
    <n v="0"/>
    <n v="0"/>
    <n v="0"/>
    <n v="0"/>
    <n v="0"/>
    <s v="no"/>
    <m/>
    <m/>
    <m/>
    <m/>
    <m/>
    <m/>
    <m/>
    <m/>
    <m/>
    <m/>
    <m/>
    <m/>
    <m/>
    <m/>
    <m/>
    <m/>
    <m/>
    <m/>
    <m/>
    <m/>
    <m/>
    <s v="yes"/>
    <s v="yes"/>
    <n v="125"/>
    <n v="80"/>
    <n v="64"/>
    <n v="17"/>
    <s v="Wholesaler"/>
    <n v="1"/>
    <n v="3"/>
    <n v="2"/>
    <s v="Price_inflation Liquidity_shortage Shortage_of_demand Insecurity_and_instability Supply_shortage"/>
    <n v="1"/>
    <n v="1"/>
    <n v="1"/>
    <n v="1"/>
    <n v="1"/>
    <n v="0"/>
    <n v="0"/>
    <n v="0"/>
    <n v="0"/>
    <n v="0"/>
    <n v="0"/>
    <s v="yes"/>
    <s v="yes"/>
    <m/>
    <n v="80"/>
    <n v="80"/>
    <n v="17"/>
    <s v="Wholesaler"/>
    <n v="1"/>
    <n v="3"/>
    <n v="2"/>
    <s v="Price_inflation Liquidity_shortage Shortage_of_demand Insecurity_and_instability Supply_shortage"/>
    <n v="1"/>
    <n v="1"/>
    <n v="1"/>
    <n v="1"/>
    <n v="1"/>
    <n v="0"/>
    <n v="0"/>
    <n v="0"/>
    <n v="0"/>
    <n v="0"/>
    <n v="0"/>
    <s v="yes"/>
    <s v="yes"/>
    <m/>
    <n v="300"/>
    <n v="300"/>
    <n v="17"/>
    <s v="Wholesaler"/>
    <n v="1"/>
    <n v="2"/>
    <n v="1.5"/>
    <s v="Price_inflation Liquidity_shortage Shortage_of_demand Insecurity_and_instability Supply_shortage"/>
    <n v="1"/>
    <n v="1"/>
    <n v="1"/>
    <n v="1"/>
    <n v="1"/>
    <n v="0"/>
    <n v="0"/>
    <n v="0"/>
    <n v="0"/>
    <n v="0"/>
    <n v="0"/>
    <m/>
    <n v="21823029"/>
    <s v="37ef4c98-4054-4c81-9217-d7dd3fb15d60"/>
    <s v="2018-04-26T20:30:07"/>
    <n v="116"/>
  </r>
  <r>
    <s v="YE0064"/>
    <s v="2018-04-27T11:40:34.586+03:00"/>
    <s v="2018-04-27T11:48:45.278+03:00"/>
    <s v="2018-04-27"/>
    <s v="ee.humanitarianresponse.info:HgjRJik8bhhBqH7r"/>
    <s v="2018-04-24"/>
    <s v="مؤسسة التنمية المستدامة"/>
    <s v="SDF"/>
    <x v="0"/>
    <s v="YE17"/>
    <s v="Hajjah City"/>
    <s v="YE1728"/>
    <s v="سوبر ماركت سلبة"/>
    <s v="Madeenat Al-Omal"/>
    <s v="Other"/>
    <s v="Urban"/>
    <s v="no"/>
    <m/>
    <m/>
    <m/>
    <m/>
    <m/>
    <m/>
    <m/>
    <m/>
    <m/>
    <m/>
    <m/>
    <m/>
    <m/>
    <m/>
    <m/>
    <m/>
    <m/>
    <m/>
    <m/>
    <m/>
    <m/>
    <s v="no"/>
    <m/>
    <m/>
    <m/>
    <m/>
    <m/>
    <m/>
    <m/>
    <m/>
    <m/>
    <m/>
    <m/>
    <m/>
    <m/>
    <m/>
    <m/>
    <m/>
    <m/>
    <m/>
    <m/>
    <m/>
    <m/>
    <s v="yes"/>
    <s v="yes"/>
    <m/>
    <n v="100"/>
    <n v="100"/>
    <n v="17"/>
    <s v="Vendor"/>
    <n v="1"/>
    <n v="2"/>
    <n v="1.5"/>
    <s v="Price_inflation Shortage_of_demand"/>
    <n v="1"/>
    <n v="0"/>
    <n v="1"/>
    <n v="0"/>
    <n v="0"/>
    <n v="0"/>
    <n v="0"/>
    <n v="0"/>
    <n v="0"/>
    <n v="0"/>
    <n v="0"/>
    <s v="no"/>
    <m/>
    <m/>
    <m/>
    <m/>
    <m/>
    <m/>
    <m/>
    <m/>
    <m/>
    <m/>
    <m/>
    <m/>
    <m/>
    <m/>
    <m/>
    <m/>
    <m/>
    <m/>
    <m/>
    <m/>
    <m/>
    <s v="yes"/>
    <s v="yes"/>
    <n v="125"/>
    <n v="100"/>
    <n v="80"/>
    <n v="17"/>
    <s v="Vendor"/>
    <n v="1"/>
    <n v="2"/>
    <n v="1.5"/>
    <s v="Price_inflation Shortage_of_demand"/>
    <n v="1"/>
    <n v="0"/>
    <n v="1"/>
    <n v="0"/>
    <n v="0"/>
    <n v="0"/>
    <n v="0"/>
    <n v="0"/>
    <n v="0"/>
    <n v="0"/>
    <n v="0"/>
    <s v="yes"/>
    <s v="yes"/>
    <m/>
    <n v="100"/>
    <n v="100"/>
    <n v="17"/>
    <s v="Vendor"/>
    <n v="1"/>
    <n v="2"/>
    <n v="1.5"/>
    <s v="Price_inflation Shortage_of_demand"/>
    <n v="1"/>
    <n v="0"/>
    <n v="1"/>
    <n v="0"/>
    <n v="0"/>
    <n v="0"/>
    <n v="0"/>
    <n v="0"/>
    <n v="0"/>
    <n v="0"/>
    <n v="0"/>
    <s v="yes"/>
    <s v="yes"/>
    <m/>
    <n v="350"/>
    <n v="350"/>
    <n v="17"/>
    <s v="Vendor"/>
    <n v="1"/>
    <n v="2"/>
    <n v="1.5"/>
    <s v="Price_inflation Shortage_of_demand"/>
    <n v="1"/>
    <n v="0"/>
    <n v="1"/>
    <n v="0"/>
    <n v="0"/>
    <n v="0"/>
    <n v="0"/>
    <n v="0"/>
    <n v="0"/>
    <n v="0"/>
    <n v="0"/>
    <m/>
    <n v="21836071"/>
    <s v="7f7f0ca9-e3fe-4f18-aaa3-baba914e38ef"/>
    <s v="2018-04-27T08:48:51"/>
    <n v="122"/>
  </r>
  <r>
    <s v="YE0065"/>
    <s v="2018-04-27T12:22:54.165+03:00"/>
    <s v="2018-04-27T12:27:24.245+03:00"/>
    <s v="2018-04-27"/>
    <s v="ee.humanitarianresponse.info:HgjRJik8bhhBqH7r"/>
    <s v="2018-04-24"/>
    <s v="مؤسسة التنمية المستدامة"/>
    <s v="SDF"/>
    <x v="0"/>
    <s v="YE17"/>
    <s v="Hajjah City"/>
    <s v="YE1728"/>
    <s v="لايوجد"/>
    <s v="Hayel station"/>
    <s v="Other"/>
    <s v="Urban"/>
    <s v="no"/>
    <m/>
    <m/>
    <m/>
    <m/>
    <m/>
    <m/>
    <m/>
    <m/>
    <m/>
    <m/>
    <m/>
    <m/>
    <m/>
    <m/>
    <m/>
    <m/>
    <m/>
    <m/>
    <m/>
    <m/>
    <m/>
    <s v="no"/>
    <m/>
    <m/>
    <m/>
    <m/>
    <m/>
    <m/>
    <m/>
    <m/>
    <m/>
    <m/>
    <m/>
    <m/>
    <m/>
    <m/>
    <m/>
    <m/>
    <m/>
    <m/>
    <m/>
    <m/>
    <m/>
    <s v="yes"/>
    <s v="yes"/>
    <m/>
    <n v="70"/>
    <n v="70"/>
    <n v="17"/>
    <s v="Wholesaler"/>
    <n v="1"/>
    <n v="3"/>
    <n v="2"/>
    <s v="Price_inflation Shortage_of_demand Insecurity_and_instability"/>
    <n v="1"/>
    <n v="0"/>
    <n v="1"/>
    <n v="1"/>
    <n v="0"/>
    <n v="0"/>
    <n v="0"/>
    <n v="0"/>
    <n v="0"/>
    <n v="0"/>
    <n v="0"/>
    <s v="no"/>
    <m/>
    <m/>
    <m/>
    <m/>
    <m/>
    <m/>
    <m/>
    <m/>
    <m/>
    <m/>
    <m/>
    <m/>
    <m/>
    <m/>
    <m/>
    <m/>
    <m/>
    <m/>
    <m/>
    <m/>
    <m/>
    <s v="yes"/>
    <s v="yes"/>
    <n v="125"/>
    <n v="80"/>
    <n v="64"/>
    <n v="23"/>
    <s v="Wholesaler"/>
    <n v="1"/>
    <n v="4"/>
    <n v="2.5"/>
    <s v="Price_inflation Insecurity_and_instability Supply_shortage"/>
    <n v="1"/>
    <n v="0"/>
    <n v="0"/>
    <n v="1"/>
    <n v="1"/>
    <n v="0"/>
    <n v="0"/>
    <n v="0"/>
    <n v="0"/>
    <n v="0"/>
    <n v="0"/>
    <s v="yes"/>
    <s v="yes"/>
    <m/>
    <n v="80"/>
    <n v="80"/>
    <n v="23"/>
    <s v="Wholesaler"/>
    <n v="1"/>
    <n v="5"/>
    <n v="3"/>
    <s v="Price_inflation Insecurity_and_instability Supply_shortage"/>
    <n v="1"/>
    <n v="0"/>
    <n v="0"/>
    <n v="1"/>
    <n v="1"/>
    <n v="0"/>
    <n v="0"/>
    <n v="0"/>
    <n v="0"/>
    <n v="0"/>
    <n v="0"/>
    <s v="yes"/>
    <s v="yes"/>
    <m/>
    <n v="300"/>
    <n v="300"/>
    <n v="23"/>
    <s v="Wholesaler"/>
    <n v="1"/>
    <n v="3"/>
    <n v="2"/>
    <s v="Price_inflation Insecurity_and_instability Supply_shortage"/>
    <n v="1"/>
    <n v="0"/>
    <n v="0"/>
    <n v="1"/>
    <n v="1"/>
    <n v="0"/>
    <n v="0"/>
    <n v="0"/>
    <n v="0"/>
    <n v="0"/>
    <n v="0"/>
    <m/>
    <n v="21837462"/>
    <s v="ec398e49-13ad-4ace-8c25-4556a4d056f3"/>
    <s v="2018-04-27T09:27:30"/>
    <n v="129"/>
  </r>
  <r>
    <s v="YE0066"/>
    <s v="2018-04-27T11:48:45.814+03:00"/>
    <s v="2018-04-27T12:03:38.770+03:00"/>
    <s v="2018-04-27"/>
    <s v="ee.humanitarianresponse.info:HgjRJik8bhhBqH7r"/>
    <s v="2018-04-23"/>
    <s v="مؤسسة التنمية المستدامة"/>
    <s v="SDF"/>
    <x v="0"/>
    <s v="YE17"/>
    <s v="Hajjah City"/>
    <s v="YE1728"/>
    <s v="لا يوجد"/>
    <s v="Mafraq At talh"/>
    <s v="Other"/>
    <s v="Urban"/>
    <s v="yes"/>
    <s v="yes"/>
    <n v="20"/>
    <n v="7500"/>
    <n v="375"/>
    <n v="17"/>
    <s v="Wholesaler"/>
    <n v="1"/>
    <n v="7"/>
    <n v="4"/>
    <s v="Price_inflation Shortage_of_demand Insecurity_and_instability"/>
    <n v="1"/>
    <n v="0"/>
    <n v="1"/>
    <n v="1"/>
    <n v="0"/>
    <n v="0"/>
    <n v="0"/>
    <n v="0"/>
    <n v="0"/>
    <n v="0"/>
    <n v="0"/>
    <s v="yes"/>
    <s v="yes"/>
    <n v="20"/>
    <n v="7500"/>
    <n v="375"/>
    <n v="17"/>
    <s v="Wholesaler"/>
    <n v="1"/>
    <n v="7"/>
    <n v="4"/>
    <s v="Price_inflation Shortage_of_demand Insecurity_and_instability"/>
    <n v="1"/>
    <n v="0"/>
    <n v="1"/>
    <n v="1"/>
    <n v="0"/>
    <n v="0"/>
    <n v="0"/>
    <n v="0"/>
    <n v="0"/>
    <n v="0"/>
    <n v="0"/>
    <s v="yes"/>
    <s v="yes"/>
    <m/>
    <n v="100"/>
    <n v="100"/>
    <n v="17"/>
    <s v="Wholesaler"/>
    <n v="1"/>
    <n v="2"/>
    <n v="1.5"/>
    <s v="Price_inflation Shortage_of_demand Insecurity_and_instability"/>
    <n v="1"/>
    <n v="0"/>
    <n v="1"/>
    <n v="1"/>
    <n v="0"/>
    <n v="0"/>
    <n v="0"/>
    <n v="0"/>
    <n v="0"/>
    <n v="0"/>
    <n v="0"/>
    <s v="yes"/>
    <s v="yes"/>
    <m/>
    <n v="200"/>
    <n v="200"/>
    <n v="17"/>
    <s v="Wholesaler"/>
    <n v="1"/>
    <n v="2"/>
    <n v="1.5"/>
    <s v="Price_inflation Shortage_of_demand Insecurity_and_instability"/>
    <n v="1"/>
    <n v="0"/>
    <n v="1"/>
    <n v="1"/>
    <n v="0"/>
    <n v="0"/>
    <n v="0"/>
    <n v="0"/>
    <n v="0"/>
    <n v="0"/>
    <n v="0"/>
    <s v="yes"/>
    <s v="yes"/>
    <n v="125"/>
    <n v="100"/>
    <n v="80"/>
    <n v="17"/>
    <s v="Vendor"/>
    <n v="1"/>
    <n v="2"/>
    <n v="1.5"/>
    <s v="Price_inflation Shortage_of_demand Insecurity_and_instability"/>
    <n v="1"/>
    <n v="0"/>
    <n v="1"/>
    <n v="1"/>
    <n v="0"/>
    <n v="0"/>
    <n v="0"/>
    <n v="0"/>
    <n v="0"/>
    <n v="0"/>
    <n v="0"/>
    <s v="yes"/>
    <s v="yes"/>
    <m/>
    <n v="100"/>
    <n v="100"/>
    <n v="17"/>
    <s v="Vendor"/>
    <n v="1"/>
    <n v="3"/>
    <n v="2"/>
    <s v="Price_inflation Shortage_of_demand Insecurity_and_instability"/>
    <n v="1"/>
    <n v="0"/>
    <n v="1"/>
    <n v="1"/>
    <n v="0"/>
    <n v="0"/>
    <n v="0"/>
    <n v="0"/>
    <n v="0"/>
    <n v="0"/>
    <n v="0"/>
    <s v="yes"/>
    <s v="yes"/>
    <m/>
    <n v="400"/>
    <n v="400"/>
    <n v="17"/>
    <s v="Vendor"/>
    <n v="1"/>
    <n v="3"/>
    <n v="2"/>
    <s v="Price_inflation Shortage_of_demand Insecurity_and_instability"/>
    <n v="1"/>
    <n v="0"/>
    <n v="1"/>
    <n v="1"/>
    <n v="0"/>
    <n v="0"/>
    <n v="0"/>
    <n v="0"/>
    <n v="0"/>
    <n v="0"/>
    <n v="0"/>
    <m/>
    <n v="21836544"/>
    <s v="3dbe5850-91d4-474d-ab4d-95c8d7d5d173"/>
    <s v="2018-04-27T09:03:46"/>
    <n v="123"/>
  </r>
  <r>
    <s v="YE0156"/>
    <s v="2018-04-27T12:27:24.759+03:00"/>
    <s v="2018-04-27T12:29:47.398+03:00"/>
    <s v="2018-04-27"/>
    <s v="ee.humanitarianresponse.info:HgjRJik8bhhBqH7r"/>
    <s v="2018-04-24"/>
    <s v="مؤسسة التنميه المستدامة"/>
    <s v="SDF"/>
    <x v="0"/>
    <s v="YE17"/>
    <s v="Hajjah City"/>
    <s v="YE1728"/>
    <s v="لا يوجد"/>
    <s v="Najd Hawas Dhoran"/>
    <s v="Other"/>
    <s v="Urban"/>
    <s v="no"/>
    <m/>
    <m/>
    <m/>
    <m/>
    <m/>
    <m/>
    <m/>
    <m/>
    <m/>
    <m/>
    <m/>
    <m/>
    <m/>
    <m/>
    <m/>
    <m/>
    <m/>
    <m/>
    <m/>
    <m/>
    <m/>
    <s v="no"/>
    <m/>
    <m/>
    <m/>
    <m/>
    <m/>
    <m/>
    <m/>
    <m/>
    <m/>
    <m/>
    <m/>
    <m/>
    <m/>
    <m/>
    <m/>
    <m/>
    <m/>
    <m/>
    <m/>
    <m/>
    <m/>
    <s v="No"/>
    <m/>
    <m/>
    <m/>
    <m/>
    <m/>
    <m/>
    <m/>
    <m/>
    <m/>
    <m/>
    <m/>
    <m/>
    <m/>
    <m/>
    <m/>
    <m/>
    <m/>
    <m/>
    <m/>
    <m/>
    <m/>
    <s v="yes"/>
    <s v="yes"/>
    <m/>
    <n v="200"/>
    <n v="200"/>
    <n v="17"/>
    <s v="Wholesaler"/>
    <n v="1"/>
    <n v="2"/>
    <n v="1.5"/>
    <s v="Price_inflation Shortage_of_demand Insecurity_and_instability Government_regulations Transportation_issues"/>
    <n v="1"/>
    <n v="0"/>
    <n v="1"/>
    <n v="1"/>
    <n v="0"/>
    <n v="1"/>
    <n v="1"/>
    <n v="0"/>
    <n v="0"/>
    <n v="0"/>
    <n v="0"/>
    <s v="no"/>
    <m/>
    <m/>
    <m/>
    <m/>
    <m/>
    <m/>
    <m/>
    <m/>
    <m/>
    <m/>
    <m/>
    <m/>
    <m/>
    <m/>
    <m/>
    <m/>
    <m/>
    <m/>
    <m/>
    <m/>
    <m/>
    <s v="no"/>
    <m/>
    <m/>
    <m/>
    <m/>
    <m/>
    <m/>
    <m/>
    <m/>
    <m/>
    <m/>
    <m/>
    <m/>
    <m/>
    <m/>
    <m/>
    <m/>
    <m/>
    <m/>
    <m/>
    <m/>
    <m/>
    <s v="no"/>
    <m/>
    <m/>
    <m/>
    <m/>
    <m/>
    <m/>
    <m/>
    <m/>
    <m/>
    <m/>
    <m/>
    <m/>
    <m/>
    <m/>
    <m/>
    <m/>
    <m/>
    <m/>
    <m/>
    <m/>
    <m/>
    <m/>
    <n v="21837551"/>
    <s v="9ae41468-61cf-4cda-a627-1f5908709a2e"/>
    <s v="2018-04-27T09:29:52"/>
    <n v="130"/>
  </r>
  <r>
    <s v="YE0158"/>
    <s v="2018-04-27T12:18:46.051+03:00"/>
    <s v="2018-04-27T12:22:53.098+03:00"/>
    <s v="2018-04-27"/>
    <s v="ee.humanitarianresponse.info:HgjRJik8bhhBqH7r"/>
    <s v="2018-04-23"/>
    <s v="مؤسسة التنميه المستدامه"/>
    <s v="SDF"/>
    <x v="0"/>
    <s v="YE17"/>
    <s v="Hajjah City"/>
    <s v="YE1728"/>
    <s v="لا يوجد"/>
    <s v="Al Sharafi Trading Stores"/>
    <s v="Other"/>
    <s v="Urban"/>
    <s v="yes"/>
    <s v="yes"/>
    <n v="20"/>
    <n v="7100"/>
    <n v="355"/>
    <n v="18"/>
    <s v="Wholesaler"/>
    <n v="1"/>
    <n v="7"/>
    <n v="4"/>
    <s v="Price_inflation Insecurity_and_instability Supply_shortage"/>
    <n v="1"/>
    <n v="0"/>
    <n v="0"/>
    <n v="1"/>
    <n v="1"/>
    <n v="0"/>
    <n v="0"/>
    <n v="0"/>
    <n v="0"/>
    <n v="0"/>
    <n v="0"/>
    <s v="yes"/>
    <s v="yes"/>
    <n v="20"/>
    <n v="7100"/>
    <n v="355"/>
    <n v="18"/>
    <s v="Wholesaler"/>
    <n v="1"/>
    <n v="8"/>
    <n v="4.5"/>
    <s v="Price_inflation Shortage_of_demand Insecurity_and_instability Supply_shortage"/>
    <n v="1"/>
    <n v="0"/>
    <n v="1"/>
    <n v="1"/>
    <n v="1"/>
    <n v="0"/>
    <n v="0"/>
    <n v="0"/>
    <n v="0"/>
    <n v="0"/>
    <n v="0"/>
    <s v="No"/>
    <m/>
    <m/>
    <m/>
    <m/>
    <m/>
    <m/>
    <m/>
    <m/>
    <m/>
    <m/>
    <m/>
    <m/>
    <m/>
    <m/>
    <m/>
    <m/>
    <m/>
    <m/>
    <m/>
    <m/>
    <m/>
    <s v="no"/>
    <m/>
    <m/>
    <m/>
    <m/>
    <m/>
    <m/>
    <m/>
    <m/>
    <m/>
    <m/>
    <m/>
    <m/>
    <m/>
    <m/>
    <m/>
    <m/>
    <m/>
    <m/>
    <m/>
    <m/>
    <m/>
    <s v="no"/>
    <m/>
    <m/>
    <m/>
    <m/>
    <m/>
    <m/>
    <m/>
    <m/>
    <m/>
    <m/>
    <m/>
    <m/>
    <m/>
    <m/>
    <m/>
    <m/>
    <m/>
    <m/>
    <m/>
    <m/>
    <m/>
    <s v="no"/>
    <m/>
    <m/>
    <m/>
    <m/>
    <m/>
    <m/>
    <m/>
    <m/>
    <m/>
    <m/>
    <m/>
    <m/>
    <m/>
    <m/>
    <m/>
    <m/>
    <m/>
    <m/>
    <m/>
    <m/>
    <m/>
    <s v="no"/>
    <m/>
    <m/>
    <m/>
    <m/>
    <m/>
    <m/>
    <m/>
    <m/>
    <m/>
    <m/>
    <m/>
    <m/>
    <m/>
    <m/>
    <m/>
    <m/>
    <m/>
    <m/>
    <m/>
    <m/>
    <m/>
    <m/>
    <n v="21837406"/>
    <s v="d5629cd2-3bfa-4b37-a9c4-ce5b4d875d77"/>
    <s v="2018-04-27T09:22:59"/>
    <n v="128"/>
  </r>
  <r>
    <s v="YE0163"/>
    <s v="2018-04-26T23:16:34.010+03:00"/>
    <s v="2018-04-26T23:22:21.408+03:00"/>
    <s v="2018-04-26"/>
    <s v="ee.humanitarianresponse.info:HgjRJik8bhhBqH7r"/>
    <s v="2018-04-23"/>
    <s v="مؤسسه التنميه المستدامة"/>
    <s v="SDF"/>
    <x v="0"/>
    <s v="YE17"/>
    <s v="Hajjah City"/>
    <s v="YE1728"/>
    <s v="لايوجد"/>
    <s v="Zafairi Stores for Wholesale"/>
    <s v="District_level_market"/>
    <s v="Urban"/>
    <s v="no"/>
    <m/>
    <m/>
    <m/>
    <m/>
    <m/>
    <m/>
    <m/>
    <m/>
    <m/>
    <m/>
    <m/>
    <m/>
    <m/>
    <m/>
    <m/>
    <m/>
    <m/>
    <m/>
    <m/>
    <m/>
    <m/>
    <s v="no"/>
    <m/>
    <m/>
    <m/>
    <m/>
    <m/>
    <m/>
    <m/>
    <m/>
    <m/>
    <m/>
    <m/>
    <m/>
    <m/>
    <m/>
    <m/>
    <m/>
    <m/>
    <m/>
    <m/>
    <m/>
    <m/>
    <s v="yes"/>
    <s v="yes"/>
    <m/>
    <n v="100"/>
    <n v="100"/>
    <n v="17"/>
    <s v="Vendor"/>
    <n v="1"/>
    <n v="2"/>
    <n v="1.5"/>
    <s v="Price_inflation Shortage_of_demand Insecurity_and_instability"/>
    <n v="1"/>
    <n v="0"/>
    <n v="1"/>
    <n v="1"/>
    <n v="0"/>
    <n v="0"/>
    <n v="0"/>
    <n v="0"/>
    <n v="0"/>
    <n v="0"/>
    <n v="0"/>
    <s v="no"/>
    <m/>
    <m/>
    <m/>
    <m/>
    <m/>
    <m/>
    <m/>
    <m/>
    <m/>
    <m/>
    <m/>
    <m/>
    <m/>
    <m/>
    <m/>
    <m/>
    <m/>
    <m/>
    <m/>
    <m/>
    <m/>
    <s v="yes"/>
    <s v="yes"/>
    <n v="125"/>
    <n v="100"/>
    <n v="80"/>
    <n v="17"/>
    <s v="Vendor"/>
    <n v="1"/>
    <n v="2"/>
    <n v="1.5"/>
    <s v="Price_inflation Shortage_of_demand Insecurity_and_instability"/>
    <n v="1"/>
    <n v="0"/>
    <n v="1"/>
    <n v="1"/>
    <n v="0"/>
    <n v="0"/>
    <n v="0"/>
    <n v="0"/>
    <n v="0"/>
    <n v="0"/>
    <n v="0"/>
    <s v="yes"/>
    <s v="yes"/>
    <m/>
    <n v="100"/>
    <n v="100"/>
    <n v="17"/>
    <s v="Vendor"/>
    <n v="1"/>
    <n v="3"/>
    <n v="2"/>
    <s v="Price_inflation Shortage_of_demand Insecurity_and_instability"/>
    <n v="1"/>
    <n v="0"/>
    <n v="1"/>
    <n v="1"/>
    <n v="0"/>
    <n v="0"/>
    <n v="0"/>
    <n v="0"/>
    <n v="0"/>
    <n v="0"/>
    <n v="0"/>
    <s v="yes"/>
    <s v="yes"/>
    <m/>
    <n v="350"/>
    <n v="350"/>
    <n v="17"/>
    <s v="Vendor"/>
    <n v="1"/>
    <n v="3"/>
    <n v="2"/>
    <s v="Price_inflation Shortage_of_demand Insecurity_and_instability"/>
    <n v="1"/>
    <n v="0"/>
    <n v="1"/>
    <n v="1"/>
    <n v="0"/>
    <n v="0"/>
    <n v="0"/>
    <n v="0"/>
    <n v="0"/>
    <n v="0"/>
    <n v="0"/>
    <m/>
    <n v="21822979"/>
    <s v="cd0d3fc0-1502-44d9-b651-e7ffda5f368a"/>
    <s v="2018-04-26T20:22:27"/>
    <n v="115"/>
  </r>
  <r>
    <s v="YE0164"/>
    <s v="2018-04-25T18:17:30.119+03:00"/>
    <s v="2018-04-25T18:31:27.142+03:00"/>
    <s v="2018-04-25"/>
    <s v="ee.humanitarianresponse.info:oSuGHAzdA1FipyGD"/>
    <s v="2018-04-23"/>
    <s v="المدينة القديمة"/>
    <s v="Old City"/>
    <x v="11"/>
    <s v="YE22"/>
    <s v="Haydan"/>
    <s v="YE2208"/>
    <s v="حيدان"/>
    <s v="Aman"/>
    <s v="District_level_market"/>
    <s v="Rural"/>
    <s v="yes"/>
    <s v="yes"/>
    <m/>
    <n v="370"/>
    <n v="370"/>
    <n v="22"/>
    <s v="Wholesaler"/>
    <n v="2"/>
    <n v="5"/>
    <n v="3.5"/>
    <s v="Price_inflation Liquidity_shortage Insecurity_and_instability Supply_shortage"/>
    <n v="1"/>
    <n v="1"/>
    <n v="0"/>
    <n v="1"/>
    <n v="1"/>
    <n v="0"/>
    <n v="0"/>
    <n v="0"/>
    <n v="0"/>
    <n v="0"/>
    <n v="0"/>
    <s v="yes"/>
    <s v="yes"/>
    <m/>
    <n v="380"/>
    <n v="380"/>
    <n v="22"/>
    <s v="Wholesaler"/>
    <n v="2"/>
    <n v="6"/>
    <n v="4"/>
    <s v="Price_inflation Liquidity_shortage Supply_shortage Government_regulations"/>
    <n v="1"/>
    <n v="1"/>
    <n v="0"/>
    <n v="0"/>
    <n v="1"/>
    <n v="1"/>
    <n v="0"/>
    <n v="0"/>
    <n v="0"/>
    <n v="0"/>
    <n v="0"/>
    <s v="yes"/>
    <s v="yes"/>
    <m/>
    <n v="80"/>
    <n v="80"/>
    <n v="22"/>
    <s v="Wholesaler"/>
    <n v="2"/>
    <n v="3"/>
    <n v="2.5"/>
    <s v="Price_inflation Liquidity_shortage"/>
    <n v="1"/>
    <n v="1"/>
    <n v="0"/>
    <n v="0"/>
    <n v="0"/>
    <n v="0"/>
    <n v="0"/>
    <n v="0"/>
    <n v="0"/>
    <n v="0"/>
    <n v="0"/>
    <s v="no"/>
    <m/>
    <m/>
    <m/>
    <m/>
    <m/>
    <m/>
    <m/>
    <m/>
    <m/>
    <m/>
    <m/>
    <m/>
    <m/>
    <m/>
    <m/>
    <m/>
    <m/>
    <m/>
    <m/>
    <m/>
    <m/>
    <s v="yes"/>
    <s v="yes"/>
    <n v="80"/>
    <n v="100"/>
    <n v="125"/>
    <n v="22"/>
    <s v="Wholesaler"/>
    <n v="2"/>
    <n v="3"/>
    <n v="2.5"/>
    <s v="Price_inflation Liquidity_shortage"/>
    <n v="1"/>
    <n v="1"/>
    <n v="0"/>
    <n v="0"/>
    <n v="0"/>
    <n v="0"/>
    <n v="0"/>
    <n v="0"/>
    <n v="0"/>
    <n v="0"/>
    <n v="0"/>
    <s v="yes"/>
    <s v="yes"/>
    <m/>
    <n v="100"/>
    <n v="100"/>
    <n v="22"/>
    <s v="Wholesaler"/>
    <n v="2"/>
    <n v="3"/>
    <n v="2.5"/>
    <s v="Price_inflation Liquidity_shortage"/>
    <n v="1"/>
    <n v="1"/>
    <n v="0"/>
    <n v="0"/>
    <n v="0"/>
    <n v="0"/>
    <n v="0"/>
    <n v="0"/>
    <n v="0"/>
    <n v="0"/>
    <n v="0"/>
    <s v="yes"/>
    <s v="yes"/>
    <m/>
    <n v="380"/>
    <n v="380"/>
    <n v="22"/>
    <s v="Wholesaler"/>
    <n v="2"/>
    <n v="3"/>
    <n v="2.5"/>
    <s v="Price_inflation Liquidity_shortage"/>
    <n v="1"/>
    <n v="1"/>
    <n v="0"/>
    <n v="0"/>
    <n v="0"/>
    <n v="0"/>
    <n v="0"/>
    <n v="0"/>
    <n v="0"/>
    <n v="0"/>
    <n v="0"/>
    <s v="لا يوجد محطة تعبئة المياه المعالجة"/>
    <n v="21859926"/>
    <s v="c976957f-d19a-4620-a36a-06dd4575e537"/>
    <s v="2018-04-27T19:09:57"/>
    <n v="140"/>
  </r>
  <r>
    <s v="YE0165"/>
    <s v="2018-04-25T18:31:27.492+03:00"/>
    <s v="2018-04-25T18:36:56.201+03:00"/>
    <s v="2018-04-25"/>
    <s v="ee.humanitarianresponse.info:oSuGHAzdA1FipyGD"/>
    <s v="2018-04-23"/>
    <s v="المدينة القديمة"/>
    <s v="Old City"/>
    <x v="11"/>
    <s v="YE22"/>
    <s v="Haydan"/>
    <s v="YE2208"/>
    <s v="حيدان"/>
    <s v="Al Shami station"/>
    <s v="District_level_market"/>
    <s v="Rural"/>
    <s v="yes"/>
    <s v="yes"/>
    <m/>
    <n v="380"/>
    <n v="380"/>
    <n v="22"/>
    <s v="Wholesaler"/>
    <n v="2"/>
    <n v="6"/>
    <n v="4"/>
    <s v="Price_inflation Liquidity_shortage Insecurity_and_instability Supply_shortage"/>
    <n v="1"/>
    <n v="1"/>
    <n v="0"/>
    <n v="1"/>
    <n v="1"/>
    <n v="0"/>
    <n v="0"/>
    <n v="0"/>
    <n v="0"/>
    <n v="0"/>
    <n v="0"/>
    <s v="yes"/>
    <s v="yes"/>
    <m/>
    <n v="380"/>
    <n v="380"/>
    <n v="22"/>
    <s v="Wholesaler"/>
    <n v="2"/>
    <n v="6"/>
    <n v="4"/>
    <s v="Price_inflation Liquidity_shortage Insecurity_and_instability Supply_shortage"/>
    <n v="1"/>
    <n v="1"/>
    <n v="0"/>
    <n v="1"/>
    <n v="1"/>
    <n v="0"/>
    <n v="0"/>
    <n v="0"/>
    <n v="0"/>
    <n v="0"/>
    <n v="0"/>
    <s v="yes"/>
    <s v="yes"/>
    <m/>
    <n v="100"/>
    <n v="100"/>
    <n v="22"/>
    <s v="Wholesaler"/>
    <n v="2"/>
    <n v="3"/>
    <n v="2.5"/>
    <s v="Price_inflation Liquidity_shortage"/>
    <n v="1"/>
    <n v="1"/>
    <n v="0"/>
    <n v="0"/>
    <n v="0"/>
    <n v="0"/>
    <n v="0"/>
    <n v="0"/>
    <n v="0"/>
    <n v="0"/>
    <n v="0"/>
    <s v="no"/>
    <m/>
    <m/>
    <m/>
    <m/>
    <m/>
    <m/>
    <m/>
    <m/>
    <m/>
    <m/>
    <m/>
    <m/>
    <m/>
    <m/>
    <m/>
    <m/>
    <m/>
    <m/>
    <m/>
    <m/>
    <m/>
    <s v="yes"/>
    <s v="yes"/>
    <n v="80"/>
    <n v="100"/>
    <n v="125"/>
    <n v="22"/>
    <s v="Wholesaler"/>
    <n v="2"/>
    <n v="3"/>
    <n v="2.5"/>
    <s v="Price_inflation Liquidity_shortage"/>
    <n v="1"/>
    <n v="1"/>
    <n v="0"/>
    <n v="0"/>
    <n v="0"/>
    <n v="0"/>
    <n v="0"/>
    <n v="0"/>
    <n v="0"/>
    <n v="0"/>
    <n v="0"/>
    <s v="yes"/>
    <s v="yes"/>
    <m/>
    <n v="100"/>
    <n v="100"/>
    <n v="22"/>
    <s v="Wholesaler"/>
    <n v="2"/>
    <n v="3"/>
    <n v="2.5"/>
    <s v="Price_inflation Liquidity_shortage"/>
    <n v="1"/>
    <n v="1"/>
    <n v="0"/>
    <n v="0"/>
    <n v="0"/>
    <n v="0"/>
    <n v="0"/>
    <n v="0"/>
    <n v="0"/>
    <n v="0"/>
    <n v="0"/>
    <s v="yes"/>
    <s v="yes"/>
    <m/>
    <n v="400"/>
    <n v="400"/>
    <n v="22"/>
    <s v="Wholesaler"/>
    <n v="2"/>
    <n v="3"/>
    <n v="2.5"/>
    <s v="Price_inflation Liquidity_shortage"/>
    <n v="1"/>
    <n v="1"/>
    <n v="0"/>
    <n v="0"/>
    <n v="0"/>
    <n v="0"/>
    <n v="0"/>
    <n v="0"/>
    <n v="0"/>
    <n v="0"/>
    <n v="0"/>
    <s v="لا يوجد محطة تعبئة المياه المعالجة"/>
    <n v="21859927"/>
    <s v="644e4da4-4c03-47f6-8f71-dae06c49efe3"/>
    <s v="2018-04-27T19:09:57"/>
    <n v="141"/>
  </r>
  <r>
    <s v="YE0166"/>
    <s v="2018-04-25T18:36:56.510+03:00"/>
    <s v="2018-04-25T18:42:30.890+03:00"/>
    <s v="2018-04-25"/>
    <s v="ee.humanitarianresponse.info:oSuGHAzdA1FipyGD"/>
    <s v="2018-04-24"/>
    <s v="المدينة القديمة"/>
    <s v="Old City"/>
    <x v="11"/>
    <s v="YE22"/>
    <s v="Haydan"/>
    <s v="YE2208"/>
    <s v="سوق حيدان"/>
    <s v="Al Shaharia"/>
    <s v="District_level_market"/>
    <s v="Rural"/>
    <s v="yes"/>
    <s v="yes"/>
    <m/>
    <n v="370"/>
    <n v="370"/>
    <n v="22"/>
    <s v="Wholesaler"/>
    <n v="2"/>
    <n v="6"/>
    <n v="4"/>
    <s v="Price_inflation Liquidity_shortage Insecurity_and_instability Supply_shortage"/>
    <n v="1"/>
    <n v="1"/>
    <n v="0"/>
    <n v="1"/>
    <n v="1"/>
    <n v="0"/>
    <n v="0"/>
    <n v="0"/>
    <n v="0"/>
    <n v="0"/>
    <n v="0"/>
    <s v="yes"/>
    <s v="yes"/>
    <m/>
    <n v="380"/>
    <n v="380"/>
    <n v="22"/>
    <s v="Wholesaler"/>
    <n v="2"/>
    <n v="6"/>
    <n v="4"/>
    <s v="Price_inflation Liquidity_shortage"/>
    <n v="1"/>
    <n v="1"/>
    <n v="0"/>
    <n v="0"/>
    <n v="0"/>
    <n v="0"/>
    <n v="0"/>
    <n v="0"/>
    <n v="0"/>
    <n v="0"/>
    <n v="0"/>
    <s v="yes"/>
    <s v="yes"/>
    <m/>
    <n v="80"/>
    <n v="80"/>
    <n v="22"/>
    <s v="Wholesaler"/>
    <n v="2"/>
    <n v="3"/>
    <n v="2.5"/>
    <s v="Price_inflation Liquidity_shortage"/>
    <n v="1"/>
    <n v="1"/>
    <n v="0"/>
    <n v="0"/>
    <n v="0"/>
    <n v="0"/>
    <n v="0"/>
    <n v="0"/>
    <n v="0"/>
    <n v="0"/>
    <n v="0"/>
    <s v="no"/>
    <m/>
    <m/>
    <m/>
    <m/>
    <m/>
    <m/>
    <m/>
    <m/>
    <m/>
    <m/>
    <m/>
    <m/>
    <m/>
    <m/>
    <m/>
    <m/>
    <m/>
    <m/>
    <m/>
    <m/>
    <m/>
    <s v="yes"/>
    <s v="yes"/>
    <n v="80"/>
    <n v="80"/>
    <n v="100"/>
    <n v="22"/>
    <s v="Wholesaler"/>
    <n v="2"/>
    <n v="3"/>
    <n v="2.5"/>
    <s v="Price_inflation Liquidity_shortage"/>
    <n v="1"/>
    <n v="1"/>
    <n v="0"/>
    <n v="0"/>
    <n v="0"/>
    <n v="0"/>
    <n v="0"/>
    <n v="0"/>
    <n v="0"/>
    <n v="0"/>
    <n v="0"/>
    <s v="yes"/>
    <s v="yes"/>
    <m/>
    <n v="80"/>
    <n v="80"/>
    <n v="22"/>
    <s v="Wholesaler"/>
    <n v="2"/>
    <n v="3"/>
    <n v="2.5"/>
    <s v="Price_inflation Liquidity_shortage"/>
    <n v="1"/>
    <n v="1"/>
    <n v="0"/>
    <n v="0"/>
    <n v="0"/>
    <n v="0"/>
    <n v="0"/>
    <n v="0"/>
    <n v="0"/>
    <n v="0"/>
    <n v="0"/>
    <s v="yes"/>
    <s v="yes"/>
    <m/>
    <n v="390"/>
    <n v="390"/>
    <n v="22"/>
    <s v="Wholesaler"/>
    <n v="2"/>
    <n v="3"/>
    <n v="2.5"/>
    <s v="Price_inflation Liquidity_shortage"/>
    <n v="1"/>
    <n v="1"/>
    <n v="0"/>
    <n v="0"/>
    <n v="0"/>
    <n v="0"/>
    <n v="0"/>
    <n v="0"/>
    <n v="0"/>
    <n v="0"/>
    <n v="0"/>
    <s v="لا يوجد محطة تعبئة المياه المعالجة"/>
    <n v="21859928"/>
    <s v="967ad01e-2b9c-4a6b-b3e5-6d2d703a1b32"/>
    <s v="2018-04-27T19:09:58"/>
    <n v="142"/>
  </r>
  <r>
    <s v="YE0170"/>
    <s v="2018-04-28T18:11:55.033+03:00"/>
    <s v="2018-04-28T18:20:17.352+03:00"/>
    <s v="2018-04-28"/>
    <s v="ee.humanitarianresponse.info:oSuGHAzdA1FipyGD"/>
    <s v="2018-04-24"/>
    <s v="المدينة القديمة"/>
    <s v="Old City"/>
    <x v="11"/>
    <s v="YE22"/>
    <s v="Haydan"/>
    <s v="YE2208"/>
    <s v="سوق حيدان"/>
    <s v="Typical Station for Treated Water"/>
    <s v="District_level_market"/>
    <s v="Rural"/>
    <s v="yes"/>
    <s v="yes"/>
    <m/>
    <n v="370"/>
    <n v="370"/>
    <n v="22"/>
    <s v="Wholesaler"/>
    <n v="2"/>
    <n v="5"/>
    <n v="3.5"/>
    <s v="Price_inflation Insecurity_and_instability Supply_shortage"/>
    <n v="1"/>
    <n v="0"/>
    <n v="0"/>
    <n v="1"/>
    <n v="1"/>
    <n v="0"/>
    <n v="0"/>
    <n v="0"/>
    <n v="0"/>
    <n v="0"/>
    <n v="0"/>
    <s v="yes"/>
    <s v="yes"/>
    <m/>
    <n v="380"/>
    <n v="380"/>
    <n v="22"/>
    <s v="Wholesaler"/>
    <n v="2"/>
    <n v="5"/>
    <n v="3.5"/>
    <s v="Price_inflation Insecurity_and_instability Supply_shortage"/>
    <n v="1"/>
    <n v="0"/>
    <n v="0"/>
    <n v="1"/>
    <n v="1"/>
    <n v="0"/>
    <n v="0"/>
    <n v="0"/>
    <n v="0"/>
    <n v="0"/>
    <n v="0"/>
    <s v="yes"/>
    <s v="yes"/>
    <m/>
    <n v="80"/>
    <n v="80"/>
    <n v="22"/>
    <s v="Wholesaler"/>
    <n v="2"/>
    <n v="3"/>
    <n v="2.5"/>
    <s v="Price_inflation"/>
    <n v="1"/>
    <n v="0"/>
    <n v="0"/>
    <n v="0"/>
    <n v="0"/>
    <n v="0"/>
    <n v="0"/>
    <n v="0"/>
    <n v="0"/>
    <n v="0"/>
    <n v="0"/>
    <s v="no"/>
    <m/>
    <m/>
    <m/>
    <m/>
    <m/>
    <m/>
    <m/>
    <m/>
    <m/>
    <m/>
    <m/>
    <m/>
    <m/>
    <m/>
    <m/>
    <m/>
    <m/>
    <m/>
    <m/>
    <m/>
    <m/>
    <s v="yes"/>
    <s v="yes"/>
    <n v="80"/>
    <n v="90"/>
    <n v="112.5"/>
    <n v="22"/>
    <s v="Wholesaler"/>
    <n v="2"/>
    <n v="3"/>
    <n v="2.5"/>
    <s v="Price_inflation"/>
    <n v="1"/>
    <n v="0"/>
    <n v="0"/>
    <n v="0"/>
    <n v="0"/>
    <n v="0"/>
    <n v="0"/>
    <n v="0"/>
    <n v="0"/>
    <n v="0"/>
    <n v="0"/>
    <s v="yes"/>
    <s v="yes"/>
    <m/>
    <n v="90"/>
    <n v="90"/>
    <n v="22"/>
    <s v="Wholesaler"/>
    <n v="2"/>
    <n v="3"/>
    <n v="2.5"/>
    <s v="Price_inflation"/>
    <n v="1"/>
    <n v="0"/>
    <n v="0"/>
    <n v="0"/>
    <n v="0"/>
    <n v="0"/>
    <n v="0"/>
    <n v="0"/>
    <n v="0"/>
    <n v="0"/>
    <n v="0"/>
    <s v="yes"/>
    <s v="no"/>
    <n v="12"/>
    <n v="390"/>
    <n v="325"/>
    <n v="22"/>
    <s v="Wholesaler"/>
    <n v="2"/>
    <n v="3"/>
    <n v="2.5"/>
    <s v="Price_inflation"/>
    <n v="1"/>
    <n v="0"/>
    <n v="0"/>
    <n v="0"/>
    <n v="0"/>
    <n v="0"/>
    <n v="0"/>
    <n v="0"/>
    <n v="0"/>
    <n v="0"/>
    <n v="0"/>
    <s v="لا يوجد محطة تعبئة المياه المعالجة"/>
    <n v="21889569"/>
    <s v="9281510f-d379-4172-ad48-769adaa2f87e"/>
    <s v="2018-04-28T15:35:33"/>
    <n v="167"/>
  </r>
  <r>
    <s v="YE0171"/>
    <s v="2018-04-28T18:20:17.591+03:00"/>
    <s v="2018-04-28T18:24:51.032+03:00"/>
    <s v="2018-04-28"/>
    <s v="ee.humanitarianresponse.info:oSuGHAzdA1FipyGD"/>
    <s v="2018-04-24"/>
    <s v="المدينة القديمة"/>
    <s v="Old City"/>
    <x v="11"/>
    <s v="YE22"/>
    <s v="Haydan"/>
    <s v="YE2208"/>
    <s v="سوق حيدان"/>
    <s v="Al Maraweh"/>
    <s v="Governorate_capital_market"/>
    <s v="Rural"/>
    <s v="yes"/>
    <s v="yes"/>
    <m/>
    <n v="370"/>
    <n v="370"/>
    <n v="22"/>
    <s v="Wholesaler"/>
    <n v="2"/>
    <n v="5"/>
    <n v="3.5"/>
    <s v="Liquidity_shortage Insecurity_and_instability Supply_shortage"/>
    <n v="0"/>
    <n v="1"/>
    <n v="0"/>
    <n v="1"/>
    <n v="1"/>
    <n v="0"/>
    <n v="0"/>
    <n v="0"/>
    <n v="0"/>
    <n v="0"/>
    <n v="0"/>
    <s v="yes"/>
    <s v="yes"/>
    <m/>
    <n v="380"/>
    <n v="380"/>
    <n v="22"/>
    <s v="Wholesaler"/>
    <n v="2"/>
    <n v="5"/>
    <n v="3.5"/>
    <s v="Liquidity_shortage Insecurity_and_instability Supply_shortage"/>
    <n v="0"/>
    <n v="1"/>
    <n v="0"/>
    <n v="1"/>
    <n v="1"/>
    <n v="0"/>
    <n v="0"/>
    <n v="0"/>
    <n v="0"/>
    <n v="0"/>
    <n v="0"/>
    <s v="yes"/>
    <s v="yes"/>
    <m/>
    <n v="80"/>
    <n v="80"/>
    <n v="22"/>
    <s v="Wholesaler"/>
    <n v="1"/>
    <n v="3"/>
    <n v="2"/>
    <s v="Price_inflation"/>
    <n v="1"/>
    <n v="0"/>
    <n v="0"/>
    <n v="0"/>
    <n v="0"/>
    <n v="0"/>
    <n v="0"/>
    <n v="0"/>
    <n v="0"/>
    <n v="0"/>
    <n v="0"/>
    <s v="no"/>
    <m/>
    <m/>
    <m/>
    <m/>
    <m/>
    <m/>
    <m/>
    <m/>
    <m/>
    <m/>
    <m/>
    <m/>
    <m/>
    <m/>
    <m/>
    <m/>
    <m/>
    <m/>
    <m/>
    <m/>
    <m/>
    <s v="yes"/>
    <s v="yes"/>
    <n v="75"/>
    <n v="80"/>
    <n v="106.66666666666667"/>
    <n v="22"/>
    <s v="Wholesaler"/>
    <n v="2"/>
    <n v="3"/>
    <n v="2.5"/>
    <s v="Liquidity_shortage"/>
    <n v="0"/>
    <n v="1"/>
    <n v="0"/>
    <n v="0"/>
    <n v="0"/>
    <n v="0"/>
    <n v="0"/>
    <n v="0"/>
    <n v="0"/>
    <n v="0"/>
    <n v="0"/>
    <s v="yes"/>
    <s v="yes"/>
    <m/>
    <n v="80"/>
    <n v="80"/>
    <n v="22"/>
    <s v="Wholesaler"/>
    <n v="1"/>
    <n v="2"/>
    <n v="1.5"/>
    <s v="Liquidity_shortage"/>
    <n v="0"/>
    <n v="1"/>
    <n v="0"/>
    <n v="0"/>
    <n v="0"/>
    <n v="0"/>
    <n v="0"/>
    <n v="0"/>
    <n v="0"/>
    <n v="0"/>
    <n v="0"/>
    <s v="yes"/>
    <s v="no"/>
    <n v="12"/>
    <n v="390"/>
    <n v="325"/>
    <n v="22"/>
    <s v="Wholesaler"/>
    <n v="2"/>
    <n v="3"/>
    <n v="2.5"/>
    <s v="Price_inflation"/>
    <n v="1"/>
    <n v="0"/>
    <n v="0"/>
    <n v="0"/>
    <n v="0"/>
    <n v="0"/>
    <n v="0"/>
    <n v="0"/>
    <n v="0"/>
    <n v="0"/>
    <n v="0"/>
    <s v="لا يوجد محطة تعبئة المياه المعالجة"/>
    <n v="21889571"/>
    <s v="ec4e9e4f-033a-4e84-81f6-28309db5df00"/>
    <s v="2018-04-28T15:35:34"/>
    <n v="168"/>
  </r>
  <r>
    <s v="YE0181"/>
    <s v="2018-04-28T18:24:51.288+03:00"/>
    <s v="2018-04-28T18:30:02.035+03:00"/>
    <s v="2018-04-28"/>
    <s v="ee.humanitarianresponse.info:oSuGHAzdA1FipyGD"/>
    <s v="2018-04-24"/>
    <s v="المدينة القديمة"/>
    <s v="Old City"/>
    <x v="11"/>
    <s v="YE22"/>
    <s v="Haydan"/>
    <s v="YE2208"/>
    <s v="سوق حيدان"/>
    <s v="Al Thaher"/>
    <s v="District_level_market"/>
    <s v="Rural"/>
    <s v="yes"/>
    <s v="yes"/>
    <m/>
    <n v="370"/>
    <n v="370"/>
    <n v="26"/>
    <s v="Wholesaler"/>
    <n v="3"/>
    <n v="5"/>
    <n v="4"/>
    <s v="Liquidity_shortage Insecurity_and_instability Supply_shortage Transportation_issues"/>
    <n v="0"/>
    <n v="1"/>
    <n v="0"/>
    <n v="1"/>
    <n v="1"/>
    <n v="0"/>
    <n v="1"/>
    <n v="0"/>
    <n v="0"/>
    <n v="0"/>
    <n v="0"/>
    <s v="yes"/>
    <s v="yes"/>
    <m/>
    <n v="380"/>
    <n v="380"/>
    <n v="26"/>
    <s v="Wholesaler"/>
    <n v="3"/>
    <n v="6"/>
    <n v="4.5"/>
    <s v="Price_inflation Insecurity_and_instability Supply_shortage"/>
    <n v="1"/>
    <n v="0"/>
    <n v="0"/>
    <n v="1"/>
    <n v="1"/>
    <n v="0"/>
    <n v="0"/>
    <n v="0"/>
    <n v="0"/>
    <n v="0"/>
    <n v="0"/>
    <s v="yes"/>
    <s v="yes"/>
    <m/>
    <n v="80"/>
    <n v="80"/>
    <n v="22"/>
    <s v="Wholesaler"/>
    <n v="2"/>
    <n v="3"/>
    <n v="2.5"/>
    <s v="Price_inflation"/>
    <n v="1"/>
    <n v="0"/>
    <n v="0"/>
    <n v="0"/>
    <n v="0"/>
    <n v="0"/>
    <n v="0"/>
    <n v="0"/>
    <n v="0"/>
    <n v="0"/>
    <n v="0"/>
    <s v="no"/>
    <m/>
    <m/>
    <m/>
    <m/>
    <m/>
    <m/>
    <m/>
    <m/>
    <m/>
    <m/>
    <m/>
    <m/>
    <m/>
    <m/>
    <m/>
    <m/>
    <m/>
    <m/>
    <m/>
    <m/>
    <m/>
    <s v="yes"/>
    <s v="yes"/>
    <n v="80"/>
    <n v="90"/>
    <n v="112.5"/>
    <n v="22"/>
    <s v="Wholesaler"/>
    <n v="2"/>
    <n v="3"/>
    <n v="2.5"/>
    <s v="Liquidity_shortage"/>
    <n v="0"/>
    <n v="1"/>
    <n v="0"/>
    <n v="0"/>
    <n v="0"/>
    <n v="0"/>
    <n v="0"/>
    <n v="0"/>
    <n v="0"/>
    <n v="0"/>
    <n v="0"/>
    <s v="yes"/>
    <s v="yes"/>
    <m/>
    <n v="90"/>
    <n v="90"/>
    <n v="22"/>
    <s v="Wholesaler"/>
    <n v="1"/>
    <n v="2"/>
    <n v="1.5"/>
    <s v="Liquidity_shortage"/>
    <n v="0"/>
    <n v="1"/>
    <n v="0"/>
    <n v="0"/>
    <n v="0"/>
    <n v="0"/>
    <n v="0"/>
    <n v="0"/>
    <n v="0"/>
    <n v="0"/>
    <n v="0"/>
    <s v="yes"/>
    <s v="no"/>
    <n v="12"/>
    <n v="400"/>
    <n v="333.33333333333337"/>
    <n v="22"/>
    <s v="Wholesaler"/>
    <n v="1"/>
    <n v="2"/>
    <n v="1.5"/>
    <s v="Price_inflation"/>
    <n v="1"/>
    <n v="0"/>
    <n v="0"/>
    <n v="0"/>
    <n v="0"/>
    <n v="0"/>
    <n v="0"/>
    <n v="0"/>
    <n v="0"/>
    <n v="0"/>
    <n v="0"/>
    <s v="لا يوجد محطة تعبئة المياه المعالجة"/>
    <n v="21889572"/>
    <s v="04bdaf4e-d9ce-489a-bc06-b80aa3ab251c"/>
    <s v="2018-04-28T15:35:35"/>
    <n v="169"/>
  </r>
  <r>
    <s v="YE0055"/>
    <s v="2018-04-29T11:17:32.407+03:00"/>
    <s v="2018-04-29T11:33:54.734+03:00"/>
    <s v="2018-04-29"/>
    <s v="ee.humanitarianresponse.info:gufJOWIMW33tQI2A"/>
    <s v="2018-04-27"/>
    <s v="منظمة رفع لتنمية حقوق الطفل"/>
    <s v="ROC"/>
    <x v="12"/>
    <s v="YE32"/>
    <s v="Hidaybu"/>
    <s v="YE3201"/>
    <s v="حديبو"/>
    <s v="Nayef Hassan Hamoud Supplies Store"/>
    <s v="District_level_market"/>
    <s v="Urban"/>
    <s v="yes"/>
    <s v="yes"/>
    <m/>
    <n v="235"/>
    <n v="235"/>
    <n v="24"/>
    <s v="Wholesaler"/>
    <n v="2"/>
    <n v="3"/>
    <n v="2.5"/>
    <s v="Price_inflation Insecurity_and_instability Transportation_issues"/>
    <n v="1"/>
    <n v="0"/>
    <n v="0"/>
    <n v="1"/>
    <n v="0"/>
    <n v="0"/>
    <n v="1"/>
    <n v="0"/>
    <n v="0"/>
    <n v="0"/>
    <n v="0"/>
    <s v="yes"/>
    <s v="yes"/>
    <m/>
    <n v="230"/>
    <n v="230"/>
    <n v="14"/>
    <s v="Wholesaler"/>
    <n v="1"/>
    <n v="2"/>
    <n v="1.5"/>
    <s v="Transportation_issues"/>
    <n v="0"/>
    <n v="0"/>
    <n v="0"/>
    <n v="0"/>
    <n v="0"/>
    <n v="0"/>
    <n v="1"/>
    <n v="0"/>
    <n v="0"/>
    <n v="0"/>
    <n v="0"/>
    <s v="yes"/>
    <s v="yes"/>
    <m/>
    <n v="100"/>
    <n v="100"/>
    <n v="19"/>
    <s v="Wholesaler"/>
    <n v="1"/>
    <n v="2"/>
    <n v="1.5"/>
    <s v="Price_inflation Transportation_issues"/>
    <n v="1"/>
    <n v="0"/>
    <n v="0"/>
    <n v="0"/>
    <n v="0"/>
    <n v="0"/>
    <n v="1"/>
    <n v="0"/>
    <n v="0"/>
    <n v="0"/>
    <n v="0"/>
    <s v="yes"/>
    <s v="yes"/>
    <m/>
    <n v="30"/>
    <m/>
    <n v="32"/>
    <s v="Wholesaler"/>
    <n v="1"/>
    <n v="1"/>
    <n v="1"/>
    <s v="Price_inflation"/>
    <n v="1"/>
    <n v="0"/>
    <n v="0"/>
    <n v="0"/>
    <n v="0"/>
    <n v="0"/>
    <n v="0"/>
    <n v="0"/>
    <n v="0"/>
    <n v="0"/>
    <n v="0"/>
    <s v="yes"/>
    <s v="yes"/>
    <n v="100"/>
    <n v="100"/>
    <n v="100"/>
    <n v="19"/>
    <s v="Wholesaler"/>
    <n v="1"/>
    <n v="2"/>
    <n v="1.5"/>
    <s v="Price_inflation Transportation_issues"/>
    <n v="1"/>
    <n v="0"/>
    <n v="0"/>
    <n v="0"/>
    <n v="0"/>
    <n v="0"/>
    <n v="1"/>
    <n v="0"/>
    <n v="0"/>
    <n v="0"/>
    <n v="0"/>
    <s v="yes"/>
    <s v="yes"/>
    <m/>
    <n v="70"/>
    <n v="70"/>
    <n v="19"/>
    <s v="Wholesaler"/>
    <n v="1"/>
    <n v="2"/>
    <n v="1.5"/>
    <s v="Price_inflation Transportation_issues"/>
    <n v="1"/>
    <n v="0"/>
    <n v="0"/>
    <n v="0"/>
    <n v="0"/>
    <n v="0"/>
    <n v="1"/>
    <n v="0"/>
    <n v="0"/>
    <n v="0"/>
    <n v="0"/>
    <s v="yes"/>
    <s v="yes"/>
    <m/>
    <n v="400"/>
    <n v="400"/>
    <n v="19"/>
    <s v="Wholesaler"/>
    <n v="1"/>
    <n v="2"/>
    <n v="1.5"/>
    <s v="Price_inflation"/>
    <n v="1"/>
    <n v="0"/>
    <n v="0"/>
    <n v="0"/>
    <n v="0"/>
    <n v="0"/>
    <n v="0"/>
    <n v="0"/>
    <n v="0"/>
    <n v="0"/>
    <n v="0"/>
    <m/>
    <n v="21906356"/>
    <s v="572defe9-1fd2-43b2-942b-496182fb2a59"/>
    <s v="2018-04-29T08:34:04"/>
    <n v="206"/>
  </r>
  <r>
    <s v="YE0056"/>
    <s v="2018-04-28T15:10:23.233+03:00"/>
    <s v="2018-04-29T10:44:11.966+03:00"/>
    <s v="2018-04-28"/>
    <s v="ee.humanitarianresponse.info:gufJOWIMW33tQI2A"/>
    <s v="2018-04-27"/>
    <s v="منظمة رفع لتنمية حقوق الطفل"/>
    <s v="ROC"/>
    <x v="6"/>
    <s v="YE15"/>
    <s v="Jabal Habashy"/>
    <s v="YE1508"/>
    <s v="مركز موزع"/>
    <s v="Al Souq Al Qadeem"/>
    <s v="District_level_market"/>
    <s v="Rural"/>
    <s v="yes"/>
    <s v="yes"/>
    <m/>
    <n v="325"/>
    <n v="325"/>
    <n v="18"/>
    <s v="Wholesaler"/>
    <n v="2"/>
    <n v="5"/>
    <n v="3.5"/>
    <s v="Price_inflation Liquidity_shortage Insecurity_and_instability Supply_shortage Transportation_issues"/>
    <n v="1"/>
    <n v="1"/>
    <n v="0"/>
    <n v="1"/>
    <n v="1"/>
    <n v="0"/>
    <n v="1"/>
    <n v="0"/>
    <n v="0"/>
    <n v="0"/>
    <n v="0"/>
    <s v="yes"/>
    <s v="yes"/>
    <m/>
    <n v="325"/>
    <n v="325"/>
    <n v="18"/>
    <s v="Wholesaler"/>
    <n v="2"/>
    <n v="5"/>
    <n v="3.5"/>
    <s v="Price_inflation Liquidity_shortage Shortage_of_demand Insecurity_and_instability Transportation_issues"/>
    <n v="1"/>
    <n v="1"/>
    <n v="1"/>
    <n v="1"/>
    <n v="0"/>
    <n v="0"/>
    <n v="1"/>
    <n v="0"/>
    <n v="0"/>
    <n v="0"/>
    <n v="0"/>
    <s v="yes"/>
    <s v="yes"/>
    <m/>
    <n v="100"/>
    <n v="100"/>
    <n v="18"/>
    <s v="Wholesaler"/>
    <n v="1"/>
    <n v="2"/>
    <n v="1.5"/>
    <s v="Price_inflation Insecurity_and_instability"/>
    <n v="1"/>
    <n v="0"/>
    <n v="0"/>
    <n v="1"/>
    <n v="0"/>
    <n v="0"/>
    <n v="0"/>
    <n v="0"/>
    <n v="0"/>
    <n v="0"/>
    <n v="0"/>
    <s v="yes"/>
    <s v="yes"/>
    <m/>
    <n v="200"/>
    <n v="200"/>
    <n v="15"/>
    <s v="Wholesaler"/>
    <n v="1"/>
    <n v="1"/>
    <n v="1"/>
    <s v="Price_inflation"/>
    <n v="1"/>
    <n v="0"/>
    <n v="0"/>
    <n v="0"/>
    <n v="0"/>
    <n v="0"/>
    <n v="0"/>
    <n v="0"/>
    <n v="0"/>
    <n v="0"/>
    <n v="0"/>
    <s v="yes"/>
    <s v="yes"/>
    <n v="1"/>
    <n v="100"/>
    <n v="100"/>
    <n v="15"/>
    <s v="Wholesaler"/>
    <n v="1"/>
    <n v="2"/>
    <n v="1.5"/>
    <s v="Price_inflation Liquidity_shortage Insecurity_and_instability Transportation_issues"/>
    <n v="1"/>
    <n v="1"/>
    <n v="0"/>
    <n v="1"/>
    <n v="0"/>
    <n v="0"/>
    <n v="1"/>
    <n v="0"/>
    <n v="0"/>
    <n v="0"/>
    <n v="0"/>
    <s v="yes"/>
    <s v="yes"/>
    <m/>
    <n v="80"/>
    <n v="80"/>
    <n v="15"/>
    <s v="Wholesaler"/>
    <n v="1"/>
    <n v="2"/>
    <n v="1.5"/>
    <s v="Price_inflation Shortage_of_demand Insecurity_and_instability Transportation_issues"/>
    <n v="1"/>
    <n v="0"/>
    <n v="1"/>
    <n v="1"/>
    <n v="0"/>
    <n v="0"/>
    <n v="1"/>
    <n v="0"/>
    <n v="0"/>
    <n v="0"/>
    <n v="0"/>
    <s v="yes"/>
    <s v="yes"/>
    <m/>
    <n v="480"/>
    <n v="480"/>
    <n v="15"/>
    <s v="Wholesaler"/>
    <n v="1"/>
    <n v="2"/>
    <n v="1.5"/>
    <s v="Price_inflation Liquidity_shortage Shortage_of_demand Insecurity_and_instability Transportation_issues"/>
    <n v="1"/>
    <n v="1"/>
    <n v="1"/>
    <n v="1"/>
    <n v="0"/>
    <n v="0"/>
    <n v="1"/>
    <n v="0"/>
    <n v="0"/>
    <n v="0"/>
    <n v="0"/>
    <m/>
    <n v="21904403"/>
    <s v="d9d4a6e5-3010-4a97-8708-9f392d0eda5e"/>
    <s v="2018-04-29T07:44:20"/>
    <n v="201"/>
  </r>
  <r>
    <s v="YE0014"/>
    <s v="2018-04-25T23:38:24.855+03:00"/>
    <s v="2018-04-25T23:46:12.843+03:00"/>
    <s v="2018-04-25"/>
    <s v="ee.humanitarianresponse.info:01ufehMPk0fm5ajf"/>
    <s v="2018-04-25"/>
    <s v="Save the Children"/>
    <s v="Save the Children"/>
    <x v="8"/>
    <s v="YE29"/>
    <s v="Jabal Iyal Yazid"/>
    <s v="YE2912"/>
    <s v="Shabil"/>
    <s v="AlSalakhana"/>
    <s v="District_level_market"/>
    <s v="Urban"/>
    <s v="yes"/>
    <s v="yes"/>
    <m/>
    <n v="360"/>
    <n v="360"/>
    <n v="18"/>
    <s v="Wholesaler"/>
    <n v="1"/>
    <m/>
    <n v="1"/>
    <s v="Price_inflation Liquidity_shortage Insecurity_and_instability Supply_shortage Transportation_issues"/>
    <n v="1"/>
    <n v="1"/>
    <n v="0"/>
    <n v="1"/>
    <n v="1"/>
    <n v="0"/>
    <n v="1"/>
    <n v="0"/>
    <n v="0"/>
    <n v="0"/>
    <n v="0"/>
    <s v="yes"/>
    <s v="yes"/>
    <m/>
    <n v="360"/>
    <n v="360"/>
    <n v="18"/>
    <s v="Wholesaler"/>
    <n v="1"/>
    <m/>
    <n v="1"/>
    <s v="Price_inflation Liquidity_shortage Insecurity_and_instability Supply_shortage Transportation_issues"/>
    <n v="1"/>
    <n v="1"/>
    <n v="0"/>
    <n v="1"/>
    <n v="1"/>
    <n v="0"/>
    <n v="1"/>
    <n v="0"/>
    <n v="0"/>
    <n v="0"/>
    <n v="0"/>
    <s v="yes"/>
    <s v="yes"/>
    <m/>
    <n v="100"/>
    <n v="100"/>
    <n v="23"/>
    <s v="Wholesaler"/>
    <n v="1"/>
    <m/>
    <n v="1"/>
    <s v="Price_inflation Liquidity_shortage Transportation_issues"/>
    <n v="1"/>
    <n v="1"/>
    <n v="0"/>
    <n v="0"/>
    <n v="0"/>
    <n v="0"/>
    <n v="1"/>
    <n v="0"/>
    <n v="0"/>
    <n v="0"/>
    <n v="0"/>
    <s v="no"/>
    <m/>
    <m/>
    <m/>
    <m/>
    <m/>
    <m/>
    <m/>
    <m/>
    <m/>
    <m/>
    <m/>
    <m/>
    <m/>
    <m/>
    <m/>
    <m/>
    <m/>
    <m/>
    <m/>
    <m/>
    <m/>
    <s v="yes"/>
    <s v="yes"/>
    <n v="70"/>
    <n v="150"/>
    <n v="214.28571428571428"/>
    <n v="23"/>
    <s v="Wholesaler"/>
    <n v="1"/>
    <m/>
    <n v="1"/>
    <s v="Price_inflation Liquidity_shortage Insecurity_and_instability Transportation_issues"/>
    <n v="1"/>
    <n v="1"/>
    <n v="0"/>
    <n v="1"/>
    <n v="0"/>
    <n v="0"/>
    <n v="1"/>
    <n v="0"/>
    <n v="0"/>
    <n v="0"/>
    <n v="0"/>
    <s v="yes"/>
    <s v="yes"/>
    <m/>
    <n v="80"/>
    <n v="80"/>
    <n v="29"/>
    <s v="Wholesaler"/>
    <n v="0"/>
    <m/>
    <n v="0"/>
    <s v="Price_inflation Liquidity_shortage Insecurity_and_instability Supply_shortage Transportation_issues"/>
    <n v="1"/>
    <n v="1"/>
    <n v="0"/>
    <n v="1"/>
    <n v="1"/>
    <n v="0"/>
    <n v="1"/>
    <n v="0"/>
    <n v="0"/>
    <n v="0"/>
    <n v="0"/>
    <s v="yes"/>
    <s v="no"/>
    <n v="8"/>
    <n v="400"/>
    <n v="500"/>
    <n v="29"/>
    <s v="Wholesaler"/>
    <n v="1"/>
    <m/>
    <n v="1"/>
    <s v="Insecurity_and_instability Supply_shortage Transportation_issues"/>
    <n v="0"/>
    <n v="0"/>
    <n v="0"/>
    <n v="1"/>
    <n v="1"/>
    <n v="0"/>
    <n v="1"/>
    <n v="0"/>
    <n v="0"/>
    <n v="0"/>
    <n v="0"/>
    <m/>
    <n v="21783207"/>
    <s v="5932e85e-33cf-47ce-82a9-028f38c226d9"/>
    <s v="2018-04-26T09:00:43"/>
    <n v="100"/>
  </r>
  <r>
    <s v="YE0127"/>
    <s v="2018-05-10T23:05:30.313-04:00"/>
    <s v="2018-05-11T21:34:17.785-04:00"/>
    <s v="2018-05-10"/>
    <s v="ee.humanitarianresponse.info:twJxRZtJ4RxoDOdg"/>
    <s v="2018-04-23"/>
    <s v="(CYF Organization) Creative Youth Forum"/>
    <s v="(CYF Organization) Creative Youth Forum"/>
    <x v="9"/>
    <s v="YE23"/>
    <s v="Jihanah"/>
    <s v="YE2316"/>
    <s v="Jihanah market"/>
    <s v="Oman Grocery"/>
    <s v="District_level_market"/>
    <s v="Rural"/>
    <s v="yes"/>
    <s v="yes"/>
    <m/>
    <n v="360"/>
    <n v="360"/>
    <n v="13"/>
    <s v="Vendor"/>
    <n v="2"/>
    <n v="7"/>
    <n v="4.5"/>
    <s v="Price_inflation Shortage_of_demand Insecurity_and_instability Supply_shortage"/>
    <n v="1"/>
    <n v="0"/>
    <n v="1"/>
    <n v="1"/>
    <n v="1"/>
    <n v="0"/>
    <n v="0"/>
    <n v="0"/>
    <n v="0"/>
    <n v="0"/>
    <n v="0"/>
    <s v="yes"/>
    <s v="yes"/>
    <m/>
    <n v="350"/>
    <n v="350"/>
    <n v="13"/>
    <s v="Vendor"/>
    <n v="3"/>
    <n v="7"/>
    <n v="5"/>
    <s v="Price_inflation Shortage_of_demand Insecurity_and_instability Supply_shortage"/>
    <n v="1"/>
    <n v="0"/>
    <n v="1"/>
    <n v="1"/>
    <n v="1"/>
    <n v="0"/>
    <n v="0"/>
    <n v="0"/>
    <n v="0"/>
    <n v="0"/>
    <n v="0"/>
    <s v="yes"/>
    <s v="yes"/>
    <m/>
    <n v="60"/>
    <n v="60"/>
    <n v="13"/>
    <s v="Wholesaler"/>
    <n v="2"/>
    <n v="3"/>
    <n v="2.5"/>
    <s v="Price_inflation Shortage_of_demand Insecurity_and_instability"/>
    <n v="1"/>
    <n v="0"/>
    <n v="1"/>
    <n v="1"/>
    <n v="0"/>
    <n v="0"/>
    <n v="0"/>
    <n v="0"/>
    <n v="0"/>
    <n v="0"/>
    <n v="0"/>
    <s v="yes"/>
    <s v="yes"/>
    <m/>
    <n v="200"/>
    <n v="200"/>
    <n v="23"/>
    <s v="Vendor"/>
    <n v="1"/>
    <n v="2"/>
    <n v="1.5"/>
    <s v="Price_inflation Insecurity_and_instability"/>
    <n v="1"/>
    <n v="0"/>
    <n v="0"/>
    <n v="1"/>
    <n v="0"/>
    <n v="0"/>
    <n v="0"/>
    <n v="0"/>
    <n v="0"/>
    <n v="0"/>
    <n v="0"/>
    <s v="yes"/>
    <s v="yes"/>
    <n v="80"/>
    <n v="70"/>
    <n v="87.5"/>
    <n v="13"/>
    <s v="Wholesaler"/>
    <n v="2"/>
    <n v="3"/>
    <n v="2.5"/>
    <s v="Price_inflation Insecurity_and_instability"/>
    <n v="1"/>
    <n v="0"/>
    <n v="0"/>
    <n v="1"/>
    <n v="0"/>
    <n v="0"/>
    <n v="0"/>
    <n v="0"/>
    <n v="0"/>
    <n v="0"/>
    <n v="0"/>
    <s v="yes"/>
    <s v="yes"/>
    <m/>
    <n v="80"/>
    <n v="80"/>
    <n v="13"/>
    <s v="Wholesaler"/>
    <n v="1"/>
    <n v="2"/>
    <n v="1.5"/>
    <s v="Price_inflation Insecurity_and_instability"/>
    <n v="1"/>
    <n v="0"/>
    <n v="0"/>
    <n v="1"/>
    <n v="0"/>
    <n v="0"/>
    <n v="0"/>
    <n v="0"/>
    <n v="0"/>
    <n v="0"/>
    <n v="0"/>
    <s v="yes"/>
    <s v="yes"/>
    <m/>
    <n v="350"/>
    <n v="350"/>
    <n v="13"/>
    <s v="Wholesaler"/>
    <n v="1"/>
    <n v="2"/>
    <n v="1.5"/>
    <s v="Price_inflation Insecurity_and_instability"/>
    <n v="1"/>
    <n v="0"/>
    <n v="0"/>
    <n v="1"/>
    <n v="0"/>
    <n v="0"/>
    <n v="0"/>
    <n v="0"/>
    <n v="0"/>
    <n v="0"/>
    <n v="0"/>
    <s v="Thanks"/>
    <n v="21821778"/>
    <s v="8a779f8d-56c3-45c2-8652-b43773ba36f1"/>
    <s v="2018-04-26T18:59:12"/>
    <n v="112"/>
  </r>
  <r>
    <s v="YE0128"/>
    <s v="2018-05-11T21:34:18.651-04:00"/>
    <s v="2018-05-11T21:46:01.973-04:00"/>
    <s v="2018-05-11"/>
    <s v="ee.humanitarianresponse.info:twJxRZtJ4RxoDOdg"/>
    <s v="2018-04-23"/>
    <s v="(CYF Organization) Creative Youth Forum"/>
    <s v="(CYF Organization) Creative Youth Forum"/>
    <x v="9"/>
    <s v="YE23"/>
    <s v="Jihanah"/>
    <s v="YE2316"/>
    <s v="Jihanah Market"/>
    <s v="Fath al rahman mini market"/>
    <s v="Other"/>
    <s v="Rural"/>
    <s v="yes"/>
    <s v="yes"/>
    <m/>
    <n v="360"/>
    <n v="360"/>
    <n v="13"/>
    <s v="Vendor"/>
    <n v="2"/>
    <n v="7"/>
    <n v="4.5"/>
    <s v="Price_inflation Insecurity_and_instability"/>
    <n v="1"/>
    <n v="0"/>
    <n v="0"/>
    <n v="1"/>
    <n v="0"/>
    <n v="0"/>
    <n v="0"/>
    <n v="0"/>
    <n v="0"/>
    <n v="0"/>
    <n v="0"/>
    <s v="yes"/>
    <s v="yes"/>
    <m/>
    <n v="350"/>
    <n v="350"/>
    <n v="13"/>
    <s v="Vendor"/>
    <n v="2"/>
    <n v="7"/>
    <n v="4.5"/>
    <s v="Price_inflation Insecurity_and_instability"/>
    <n v="1"/>
    <n v="0"/>
    <n v="0"/>
    <n v="1"/>
    <n v="0"/>
    <n v="0"/>
    <n v="0"/>
    <n v="0"/>
    <n v="0"/>
    <n v="0"/>
    <n v="0"/>
    <s v="yes"/>
    <s v="yes"/>
    <m/>
    <n v="70"/>
    <n v="70"/>
    <n v="13"/>
    <s v="Wholesaler"/>
    <n v="2"/>
    <n v="3"/>
    <n v="2.5"/>
    <s v="Price_inflation Insecurity_and_instability"/>
    <n v="1"/>
    <n v="0"/>
    <n v="0"/>
    <n v="1"/>
    <n v="0"/>
    <n v="0"/>
    <n v="0"/>
    <n v="0"/>
    <n v="0"/>
    <n v="0"/>
    <n v="0"/>
    <s v="yes"/>
    <s v="yes"/>
    <m/>
    <n v="200"/>
    <n v="200"/>
    <n v="23"/>
    <s v="Vendor"/>
    <n v="1"/>
    <n v="2"/>
    <n v="1.5"/>
    <s v="Price_inflation Insecurity_and_instability"/>
    <n v="1"/>
    <n v="0"/>
    <n v="0"/>
    <n v="1"/>
    <n v="0"/>
    <n v="0"/>
    <n v="0"/>
    <n v="0"/>
    <n v="0"/>
    <n v="0"/>
    <n v="0"/>
    <s v="yes"/>
    <s v="yes"/>
    <n v="80"/>
    <n v="100"/>
    <n v="125"/>
    <n v="13"/>
    <s v="Wholesaler"/>
    <n v="2"/>
    <n v="3"/>
    <n v="2.5"/>
    <s v="Price_inflation Insecurity_and_instability"/>
    <n v="1"/>
    <n v="0"/>
    <n v="0"/>
    <n v="1"/>
    <n v="0"/>
    <n v="0"/>
    <n v="0"/>
    <n v="0"/>
    <n v="0"/>
    <n v="0"/>
    <n v="0"/>
    <s v="yes"/>
    <s v="yes"/>
    <m/>
    <n v="80"/>
    <n v="80"/>
    <n v="13"/>
    <s v="Wholesaler"/>
    <n v="2"/>
    <n v="3"/>
    <n v="2.5"/>
    <s v="Price_inflation Insecurity_and_instability"/>
    <n v="1"/>
    <n v="0"/>
    <n v="0"/>
    <n v="1"/>
    <n v="0"/>
    <n v="0"/>
    <n v="0"/>
    <n v="0"/>
    <n v="0"/>
    <n v="0"/>
    <n v="0"/>
    <s v="yes"/>
    <s v="yes"/>
    <m/>
    <n v="300"/>
    <n v="300"/>
    <n v="13"/>
    <s v="Vendor"/>
    <n v="2"/>
    <n v="3"/>
    <n v="2.5"/>
    <s v="Price_inflation Insecurity_and_instability"/>
    <n v="1"/>
    <n v="0"/>
    <n v="0"/>
    <n v="1"/>
    <n v="0"/>
    <n v="0"/>
    <n v="0"/>
    <n v="0"/>
    <n v="0"/>
    <n v="0"/>
    <n v="0"/>
    <s v="Thanks"/>
    <n v="21821779"/>
    <s v="7fad3f3e-a70a-4eb7-8d04-59cbd00dfc18"/>
    <s v="2018-04-26T18:59:24"/>
    <n v="113"/>
  </r>
  <r>
    <s v="YE0129"/>
    <s v="2018-05-11T21:46:02.808-04:00"/>
    <s v="2018-05-11T21:52:55.692-04:00"/>
    <s v="2018-05-11"/>
    <s v="ee.humanitarianresponse.info:twJxRZtJ4RxoDOdg"/>
    <s v="2018-04-23"/>
    <s v="(CYF Organization) Creative Youth Forum"/>
    <s v="(CYF Organization) Creative Youth Forum"/>
    <x v="9"/>
    <s v="YE23"/>
    <s v="Jihanah"/>
    <s v="YE2316"/>
    <s v="Jihanah market"/>
    <s v="wared al jazeerah mini market"/>
    <s v="Other"/>
    <s v="Rural"/>
    <s v="yes"/>
    <s v="yes"/>
    <m/>
    <n v="360"/>
    <n v="360"/>
    <n v="13"/>
    <s v="Vendor"/>
    <n v="2"/>
    <n v="7"/>
    <n v="4.5"/>
    <s v="Price_inflation Insecurity_and_instability Supply_shortage"/>
    <n v="1"/>
    <n v="0"/>
    <n v="0"/>
    <n v="1"/>
    <n v="1"/>
    <n v="0"/>
    <n v="0"/>
    <n v="0"/>
    <n v="0"/>
    <n v="0"/>
    <n v="0"/>
    <s v="yes"/>
    <s v="yes"/>
    <m/>
    <n v="350"/>
    <n v="350"/>
    <n v="13"/>
    <s v="Vendor"/>
    <n v="2"/>
    <n v="7"/>
    <n v="4.5"/>
    <s v="Price_inflation Insecurity_and_instability Supply_shortage"/>
    <n v="1"/>
    <n v="0"/>
    <n v="0"/>
    <n v="1"/>
    <n v="1"/>
    <n v="0"/>
    <n v="0"/>
    <n v="0"/>
    <n v="0"/>
    <n v="0"/>
    <n v="0"/>
    <s v="yes"/>
    <s v="yes"/>
    <m/>
    <n v="80"/>
    <n v="80"/>
    <n v="13"/>
    <s v="Wholesaler"/>
    <n v="2"/>
    <n v="3"/>
    <n v="2.5"/>
    <s v="Price_inflation Shortage_of_demand Insecurity_and_instability"/>
    <n v="1"/>
    <n v="0"/>
    <n v="1"/>
    <n v="1"/>
    <n v="0"/>
    <n v="0"/>
    <n v="0"/>
    <n v="0"/>
    <n v="0"/>
    <n v="0"/>
    <n v="0"/>
    <s v="yes"/>
    <s v="yes"/>
    <m/>
    <n v="200"/>
    <n v="200"/>
    <n v="23"/>
    <s v="Vendor"/>
    <n v="1"/>
    <n v="2"/>
    <n v="1.5"/>
    <s v="Price_inflation Shortage_of_demand Insecurity_and_instability"/>
    <n v="1"/>
    <n v="0"/>
    <n v="1"/>
    <n v="1"/>
    <n v="0"/>
    <n v="0"/>
    <n v="0"/>
    <n v="0"/>
    <n v="0"/>
    <n v="0"/>
    <n v="0"/>
    <s v="yes"/>
    <s v="yes"/>
    <n v="80"/>
    <n v="100"/>
    <n v="125"/>
    <n v="13"/>
    <s v="Wholesaler"/>
    <n v="2"/>
    <n v="3"/>
    <n v="2.5"/>
    <s v="Price_inflation Shortage_of_demand Insecurity_and_instability Government_regulations"/>
    <n v="1"/>
    <n v="0"/>
    <n v="1"/>
    <n v="1"/>
    <n v="0"/>
    <n v="1"/>
    <n v="0"/>
    <n v="0"/>
    <n v="0"/>
    <n v="0"/>
    <n v="0"/>
    <s v="yes"/>
    <s v="yes"/>
    <m/>
    <n v="80"/>
    <n v="80"/>
    <n v="13"/>
    <s v="Wholesaler"/>
    <n v="2"/>
    <n v="3"/>
    <n v="2.5"/>
    <s v="Price_inflation Insecurity_and_instability"/>
    <n v="1"/>
    <n v="0"/>
    <n v="0"/>
    <n v="1"/>
    <n v="0"/>
    <n v="0"/>
    <n v="0"/>
    <n v="0"/>
    <n v="0"/>
    <n v="0"/>
    <n v="0"/>
    <s v="yes"/>
    <s v="yes"/>
    <m/>
    <n v="350"/>
    <n v="350"/>
    <n v="13"/>
    <s v="Wholesaler"/>
    <n v="2"/>
    <n v="3"/>
    <n v="2.5"/>
    <s v="Price_inflation Insecurity_and_instability"/>
    <n v="1"/>
    <n v="0"/>
    <n v="0"/>
    <n v="1"/>
    <n v="0"/>
    <n v="0"/>
    <n v="0"/>
    <n v="0"/>
    <n v="0"/>
    <n v="0"/>
    <n v="0"/>
    <s v="Thanks"/>
    <n v="21821780"/>
    <s v="94da72c1-cbac-4765-b37c-834b64a41b6d"/>
    <s v="2018-04-26T18:59:28"/>
    <n v="114"/>
  </r>
  <r>
    <s v="YE0067"/>
    <s v="2018-04-27T23:06:43.625+03:00"/>
    <s v="2018-04-27T23:13:53.274+03:00"/>
    <s v="2018-04-27"/>
    <s v="ee.humanitarianresponse.info:EeFsRTlzl1QjZcp8"/>
    <s v="2018-04-23"/>
    <s v="مؤسسة التنمية المستدامة"/>
    <s v="SDF"/>
    <x v="0"/>
    <s v="YE17"/>
    <s v="Khayran Al Muharraq"/>
    <s v="YE1711"/>
    <s v="سوق المحرق"/>
    <s v="Dubai fountain for treated water_x000a_"/>
    <s v="District_level_market"/>
    <s v="Urban"/>
    <s v="no"/>
    <m/>
    <m/>
    <m/>
    <m/>
    <m/>
    <m/>
    <m/>
    <m/>
    <m/>
    <m/>
    <m/>
    <m/>
    <m/>
    <m/>
    <m/>
    <m/>
    <m/>
    <m/>
    <m/>
    <m/>
    <m/>
    <s v="no"/>
    <m/>
    <m/>
    <m/>
    <m/>
    <m/>
    <m/>
    <m/>
    <m/>
    <m/>
    <m/>
    <m/>
    <m/>
    <m/>
    <m/>
    <m/>
    <m/>
    <m/>
    <m/>
    <m/>
    <m/>
    <m/>
    <s v="yes"/>
    <s v="yes"/>
    <m/>
    <n v="80"/>
    <n v="80"/>
    <n v="17"/>
    <s v="Wholesaler"/>
    <n v="1"/>
    <n v="2"/>
    <n v="1.5"/>
    <s v="Price_inflation Liquidity_shortage Shortage_of_demand Insecurity_and_instability Government_regulations"/>
    <n v="1"/>
    <n v="1"/>
    <n v="1"/>
    <n v="1"/>
    <n v="0"/>
    <n v="1"/>
    <n v="0"/>
    <n v="0"/>
    <n v="0"/>
    <n v="0"/>
    <n v="0"/>
    <s v="yes"/>
    <s v="yes"/>
    <m/>
    <n v="200"/>
    <n v="200"/>
    <n v="17"/>
    <s v="Wholesaler"/>
    <n v="1"/>
    <n v="2"/>
    <n v="1.5"/>
    <s v="Price_inflation Government_regulations"/>
    <n v="1"/>
    <n v="0"/>
    <n v="0"/>
    <n v="0"/>
    <n v="0"/>
    <n v="1"/>
    <n v="0"/>
    <n v="0"/>
    <n v="0"/>
    <n v="0"/>
    <n v="0"/>
    <s v="yes"/>
    <s v="yes"/>
    <n v="125"/>
    <n v="100"/>
    <n v="80"/>
    <n v="17"/>
    <s v="Wholesaler"/>
    <n v="1"/>
    <n v="2"/>
    <n v="1.5"/>
    <s v="Price_inflation Liquidity_shortage Insecurity_and_instability"/>
    <n v="1"/>
    <n v="1"/>
    <n v="0"/>
    <n v="1"/>
    <n v="0"/>
    <n v="0"/>
    <n v="0"/>
    <n v="0"/>
    <n v="0"/>
    <n v="0"/>
    <n v="0"/>
    <s v="yes"/>
    <s v="yes"/>
    <m/>
    <n v="100"/>
    <n v="100"/>
    <n v="17"/>
    <s v="Wholesaler"/>
    <n v="1"/>
    <n v="2"/>
    <n v="1.5"/>
    <s v="Price_inflation Liquidity_shortage Shortage_of_demand"/>
    <n v="1"/>
    <n v="1"/>
    <n v="1"/>
    <n v="0"/>
    <n v="0"/>
    <n v="0"/>
    <n v="0"/>
    <n v="0"/>
    <n v="0"/>
    <n v="0"/>
    <n v="0"/>
    <s v="yes"/>
    <s v="yes"/>
    <m/>
    <n v="450"/>
    <n v="450"/>
    <n v="17"/>
    <s v="Wholesaler"/>
    <n v="1"/>
    <n v="2"/>
    <n v="1.5"/>
    <s v="Price_inflation Shortage_of_demand"/>
    <n v="1"/>
    <n v="0"/>
    <n v="1"/>
    <n v="0"/>
    <n v="0"/>
    <n v="0"/>
    <n v="0"/>
    <n v="0"/>
    <n v="0"/>
    <n v="0"/>
    <n v="0"/>
    <m/>
    <n v="21860827"/>
    <s v="1d96406f-1d0a-4950-a94c-d43cb1147cd2"/>
    <s v="2018-04-27T20:13:56"/>
    <n v="152"/>
  </r>
  <r>
    <s v="YE0068"/>
    <s v="2018-04-27T23:13:53.521+03:00"/>
    <s v="2018-04-27T23:21:59.785+03:00"/>
    <s v="2018-04-27"/>
    <s v="ee.humanitarianresponse.info:EeFsRTlzl1QjZcp8"/>
    <s v="2018-04-24"/>
    <s v="مؤسسة التنمية المستدامة"/>
    <s v="SDF"/>
    <x v="0"/>
    <s v="YE17"/>
    <s v="Khayran Al Muharraq"/>
    <s v="YE1711"/>
    <s v="سوق المحرق"/>
    <s v="Mafraq Jiblah"/>
    <s v="District_level_market"/>
    <s v="Urban"/>
    <s v="yes"/>
    <s v="yes"/>
    <m/>
    <n v="375"/>
    <n v="375"/>
    <n v="17"/>
    <s v="Wholesaler"/>
    <n v="2"/>
    <n v="7"/>
    <n v="4.5"/>
    <s v="Price_inflation Insecurity_and_instability Government_regulations"/>
    <n v="1"/>
    <n v="0"/>
    <n v="0"/>
    <n v="1"/>
    <n v="0"/>
    <n v="1"/>
    <n v="0"/>
    <n v="0"/>
    <n v="0"/>
    <n v="0"/>
    <n v="0"/>
    <s v="yes"/>
    <s v="yes"/>
    <m/>
    <n v="375"/>
    <n v="375"/>
    <n v="17"/>
    <s v="Wholesaler"/>
    <n v="2"/>
    <n v="7"/>
    <n v="4.5"/>
    <s v="Price_inflation Insecurity_and_instability Government_regulations"/>
    <n v="1"/>
    <n v="0"/>
    <n v="0"/>
    <n v="1"/>
    <n v="0"/>
    <n v="1"/>
    <n v="0"/>
    <n v="0"/>
    <n v="0"/>
    <n v="0"/>
    <n v="0"/>
    <s v="yes"/>
    <s v="yes"/>
    <m/>
    <n v="100"/>
    <n v="100"/>
    <n v="17"/>
    <s v="Wholesaler"/>
    <n v="1"/>
    <n v="2"/>
    <n v="1.5"/>
    <s v="Price_inflation Government_regulations"/>
    <n v="1"/>
    <n v="0"/>
    <n v="0"/>
    <n v="0"/>
    <n v="0"/>
    <n v="1"/>
    <n v="0"/>
    <n v="0"/>
    <n v="0"/>
    <n v="0"/>
    <n v="0"/>
    <s v="yes"/>
    <s v="yes"/>
    <m/>
    <n v="200"/>
    <n v="200"/>
    <n v="17"/>
    <s v="Wholesaler"/>
    <n v="1"/>
    <n v="2"/>
    <n v="1.5"/>
    <s v="Price_inflation Government_regulations"/>
    <n v="1"/>
    <n v="0"/>
    <n v="0"/>
    <n v="0"/>
    <n v="0"/>
    <n v="1"/>
    <n v="0"/>
    <n v="0"/>
    <n v="0"/>
    <n v="0"/>
    <n v="0"/>
    <s v="yes"/>
    <s v="yes"/>
    <n v="125"/>
    <n v="100"/>
    <n v="80"/>
    <n v="17"/>
    <s v="Wholesaler"/>
    <n v="1"/>
    <n v="2"/>
    <n v="1.5"/>
    <s v="Price_inflation Liquidity_shortage Government_regulations"/>
    <n v="1"/>
    <n v="1"/>
    <n v="0"/>
    <n v="0"/>
    <n v="0"/>
    <n v="1"/>
    <n v="0"/>
    <n v="0"/>
    <n v="0"/>
    <n v="0"/>
    <n v="0"/>
    <s v="yes"/>
    <s v="yes"/>
    <m/>
    <n v="100"/>
    <n v="100"/>
    <n v="17"/>
    <s v="Wholesaler"/>
    <n v="1"/>
    <n v="2"/>
    <n v="1.5"/>
    <s v="Price_inflation Government_regulations"/>
    <n v="1"/>
    <n v="0"/>
    <n v="0"/>
    <n v="0"/>
    <n v="0"/>
    <n v="1"/>
    <n v="0"/>
    <n v="0"/>
    <n v="0"/>
    <n v="0"/>
    <n v="0"/>
    <s v="yes"/>
    <s v="yes"/>
    <m/>
    <n v="450"/>
    <n v="450"/>
    <n v="17"/>
    <s v="Wholesaler"/>
    <n v="1"/>
    <n v="2"/>
    <n v="1.5"/>
    <s v="Price_inflation Government_regulations"/>
    <n v="1"/>
    <n v="0"/>
    <n v="0"/>
    <n v="0"/>
    <n v="0"/>
    <n v="1"/>
    <n v="0"/>
    <n v="0"/>
    <n v="0"/>
    <n v="0"/>
    <n v="0"/>
    <m/>
    <n v="21860868"/>
    <s v="0af199ad-bc14-45fe-a7b6-234a573bf32a"/>
    <s v="2018-04-27T20:22:02"/>
    <n v="153"/>
  </r>
  <r>
    <s v="YE0100"/>
    <s v="2018-04-26T12:00:08.691+03:00"/>
    <s v="2018-04-26T12:15:37.458+03:00"/>
    <s v="2018-04-26"/>
    <s v="ee.humanitarianresponse.info:01ufehMPk0fm5ajf"/>
    <s v="2018-04-26"/>
    <s v="Save the Children"/>
    <s v="Save the Children"/>
    <x v="1"/>
    <s v="YE24"/>
    <s v="Khur Maksar"/>
    <s v="YE2408"/>
    <s v="Khormaksr Market"/>
    <s v="Al-Aneed"/>
    <s v="District_level_market"/>
    <s v="Urban"/>
    <s v="yes"/>
    <s v="yes"/>
    <m/>
    <n v="290"/>
    <n v="290"/>
    <n v="24"/>
    <s v="Wholesaler"/>
    <n v="2"/>
    <n v="7"/>
    <n v="4.5"/>
    <s v="Insecurity_and_instability Supply_shortage Government_regulations"/>
    <n v="0"/>
    <n v="0"/>
    <n v="0"/>
    <n v="1"/>
    <n v="1"/>
    <n v="1"/>
    <n v="0"/>
    <n v="0"/>
    <n v="0"/>
    <n v="0"/>
    <n v="0"/>
    <s v="yes"/>
    <s v="yes"/>
    <m/>
    <n v="290"/>
    <n v="290"/>
    <n v="24"/>
    <s v="Wholesaler"/>
    <n v="2"/>
    <n v="7"/>
    <n v="4.5"/>
    <s v="Insecurity_and_instability Supply_shortage Government_regulations"/>
    <n v="0"/>
    <n v="0"/>
    <n v="0"/>
    <n v="1"/>
    <n v="1"/>
    <n v="1"/>
    <n v="0"/>
    <n v="0"/>
    <n v="0"/>
    <n v="0"/>
    <n v="0"/>
    <s v="yes"/>
    <s v="yes"/>
    <m/>
    <n v="100"/>
    <n v="100"/>
    <n v="24"/>
    <s v="Wholesaler"/>
    <n v="2"/>
    <n v="7"/>
    <n v="4.5"/>
    <s v="No_constraints"/>
    <n v="0"/>
    <n v="0"/>
    <n v="0"/>
    <n v="0"/>
    <n v="0"/>
    <n v="0"/>
    <n v="0"/>
    <n v="0"/>
    <n v="0"/>
    <n v="1"/>
    <n v="0"/>
    <s v="yes"/>
    <s v="yes"/>
    <m/>
    <n v="250"/>
    <n v="250"/>
    <n v="24"/>
    <s v="Wholesaler"/>
    <n v="3"/>
    <n v="4"/>
    <n v="3.5"/>
    <s v="No_constraints"/>
    <n v="0"/>
    <n v="0"/>
    <n v="0"/>
    <n v="0"/>
    <n v="0"/>
    <n v="0"/>
    <n v="0"/>
    <n v="0"/>
    <n v="0"/>
    <n v="1"/>
    <n v="0"/>
    <s v="yes"/>
    <s v="yes"/>
    <n v="70"/>
    <n v="100"/>
    <n v="142.85714285714286"/>
    <n v="24"/>
    <s v="Wholesaler"/>
    <n v="2"/>
    <n v="7"/>
    <n v="4.5"/>
    <s v="No_constraints"/>
    <n v="0"/>
    <n v="0"/>
    <n v="0"/>
    <n v="0"/>
    <n v="0"/>
    <n v="0"/>
    <n v="0"/>
    <n v="0"/>
    <n v="0"/>
    <n v="1"/>
    <n v="0"/>
    <s v="yes"/>
    <s v="yes"/>
    <m/>
    <n v="100"/>
    <n v="100"/>
    <n v="24"/>
    <s v="Wholesaler"/>
    <n v="2"/>
    <n v="7"/>
    <n v="4.5"/>
    <s v="No_constraints"/>
    <n v="0"/>
    <n v="0"/>
    <n v="0"/>
    <n v="0"/>
    <n v="0"/>
    <n v="0"/>
    <n v="0"/>
    <n v="0"/>
    <n v="0"/>
    <n v="1"/>
    <n v="0"/>
    <s v="yes"/>
    <s v="yes"/>
    <m/>
    <n v="250"/>
    <n v="250"/>
    <n v="24"/>
    <s v="Wholesaler"/>
    <n v="2"/>
    <n v="7"/>
    <n v="4.5"/>
    <s v="No_constraints"/>
    <n v="0"/>
    <n v="0"/>
    <n v="0"/>
    <n v="0"/>
    <n v="0"/>
    <n v="0"/>
    <n v="0"/>
    <n v="0"/>
    <n v="0"/>
    <n v="1"/>
    <n v="0"/>
    <s v="For treated water the main issue the market face is the availability of diesel."/>
    <n v="21784158"/>
    <s v="66e716ba-b80a-4d11-b799-02fbbfa20ab2"/>
    <s v="2018-04-26T09:15:48"/>
    <n v="103"/>
  </r>
  <r>
    <s v="YE0143"/>
    <s v="2018-04-27T01:45:16.913+03:00"/>
    <s v="2018-04-27T01:54:09.747+03:00"/>
    <s v="2018-04-27"/>
    <s v="ee.humanitarianresponse.info:01ufehMPk0fm5ajf"/>
    <s v="2018-04-26"/>
    <s v="Save the Children"/>
    <s v="Save the Children"/>
    <x v="13"/>
    <s v="YE25"/>
    <s v="Khur Maksar"/>
    <s v="YE2508"/>
    <s v="Habil Shams"/>
    <s v="Mazaber"/>
    <s v="District_level_market"/>
    <s v="Rural"/>
    <s v="yes"/>
    <s v="yes"/>
    <m/>
    <n v="300"/>
    <n v="300"/>
    <n v="24"/>
    <s v="Wholesaler"/>
    <n v="2"/>
    <m/>
    <n v="2"/>
    <s v="Price_inflation Supply_shortage Transportation_issues"/>
    <n v="1"/>
    <n v="0"/>
    <n v="0"/>
    <n v="0"/>
    <n v="1"/>
    <n v="0"/>
    <n v="1"/>
    <n v="0"/>
    <n v="0"/>
    <n v="0"/>
    <n v="0"/>
    <s v="yes"/>
    <s v="yes"/>
    <m/>
    <n v="290"/>
    <n v="290"/>
    <n v="24"/>
    <s v="Wholesaler"/>
    <n v="2"/>
    <m/>
    <n v="2"/>
    <s v="Price_inflation Supply_shortage Transportation_issues"/>
    <n v="1"/>
    <n v="0"/>
    <n v="0"/>
    <n v="0"/>
    <n v="1"/>
    <n v="0"/>
    <n v="1"/>
    <n v="0"/>
    <n v="0"/>
    <n v="0"/>
    <n v="0"/>
    <s v="yes"/>
    <s v="yes"/>
    <m/>
    <n v="100"/>
    <n v="100"/>
    <n v="24"/>
    <s v="Wholesaler"/>
    <n v="1"/>
    <m/>
    <n v="1"/>
    <s v="No_constraints"/>
    <n v="0"/>
    <n v="0"/>
    <n v="0"/>
    <n v="0"/>
    <n v="0"/>
    <n v="0"/>
    <n v="0"/>
    <n v="0"/>
    <n v="0"/>
    <n v="1"/>
    <n v="0"/>
    <s v="yes"/>
    <s v="no"/>
    <n v="5"/>
    <n v="50"/>
    <m/>
    <n v="25"/>
    <s v="Wholesaler"/>
    <n v="2"/>
    <m/>
    <n v="2"/>
    <s v="Transportation_issues"/>
    <n v="0"/>
    <n v="0"/>
    <n v="0"/>
    <n v="0"/>
    <n v="0"/>
    <n v="0"/>
    <n v="1"/>
    <n v="0"/>
    <n v="0"/>
    <n v="0"/>
    <n v="0"/>
    <s v="yes"/>
    <s v="yes"/>
    <n v="70"/>
    <n v="100"/>
    <n v="142.85714285714286"/>
    <n v="24"/>
    <s v="Wholesaler"/>
    <n v="1"/>
    <m/>
    <n v="1"/>
    <s v="No_constraints"/>
    <n v="0"/>
    <n v="0"/>
    <n v="0"/>
    <n v="0"/>
    <n v="0"/>
    <n v="0"/>
    <n v="0"/>
    <n v="0"/>
    <n v="0"/>
    <n v="1"/>
    <n v="0"/>
    <s v="yes"/>
    <s v="yes"/>
    <m/>
    <n v="50"/>
    <n v="50"/>
    <n v="25"/>
    <s v="Wholesaler"/>
    <n v="1"/>
    <m/>
    <n v="1"/>
    <s v="No_constraints"/>
    <n v="0"/>
    <n v="0"/>
    <n v="0"/>
    <n v="0"/>
    <n v="0"/>
    <n v="0"/>
    <n v="0"/>
    <n v="0"/>
    <n v="0"/>
    <n v="1"/>
    <n v="0"/>
    <s v="yes"/>
    <s v="yes"/>
    <m/>
    <n v="300"/>
    <n v="300"/>
    <n v="25"/>
    <s v="Wholesaler"/>
    <n v="1"/>
    <m/>
    <n v="1"/>
    <s v="No_constraints"/>
    <n v="0"/>
    <n v="0"/>
    <n v="0"/>
    <n v="0"/>
    <n v="0"/>
    <n v="0"/>
    <n v="0"/>
    <n v="0"/>
    <n v="0"/>
    <n v="1"/>
    <n v="0"/>
    <m/>
    <n v="21930912"/>
    <s v="ec0a5da6-d636-4997-b33f-3a2eef12252a"/>
    <s v="2018-04-29T18:40:17"/>
    <n v="222"/>
  </r>
  <r>
    <s v="YE0148"/>
    <s v="2018-04-27T01:54:09.986+03:00"/>
    <s v="2018-04-27T01:57:42.884+03:00"/>
    <s v="2018-04-27"/>
    <s v="ee.humanitarianresponse.info:01ufehMPk0fm5ajf"/>
    <s v="2018-04-26"/>
    <s v="Save the Children"/>
    <s v="Save the Children"/>
    <x v="13"/>
    <s v="YE25"/>
    <s v="Khur Maksar"/>
    <s v="YE2508"/>
    <s v="Almilah Market"/>
    <s v="Al Aman"/>
    <s v="District_level_market"/>
    <s v="Urban"/>
    <s v="no"/>
    <m/>
    <m/>
    <m/>
    <m/>
    <m/>
    <m/>
    <m/>
    <m/>
    <m/>
    <m/>
    <m/>
    <m/>
    <m/>
    <m/>
    <m/>
    <m/>
    <m/>
    <m/>
    <m/>
    <m/>
    <m/>
    <s v="no"/>
    <m/>
    <m/>
    <m/>
    <m/>
    <m/>
    <m/>
    <m/>
    <m/>
    <m/>
    <m/>
    <m/>
    <m/>
    <m/>
    <m/>
    <m/>
    <m/>
    <m/>
    <m/>
    <m/>
    <m/>
    <m/>
    <s v="yes"/>
    <s v="yes"/>
    <m/>
    <n v="100"/>
    <n v="100"/>
    <n v="25"/>
    <s v="Wholesaler"/>
    <n v="1"/>
    <m/>
    <n v="1"/>
    <s v="No_constraints"/>
    <n v="0"/>
    <n v="0"/>
    <n v="0"/>
    <n v="0"/>
    <n v="0"/>
    <n v="0"/>
    <n v="0"/>
    <n v="0"/>
    <n v="0"/>
    <n v="1"/>
    <n v="0"/>
    <s v="yes"/>
    <s v="yes"/>
    <m/>
    <n v="200"/>
    <n v="200"/>
    <n v="25"/>
    <s v="Wholesaler"/>
    <n v="2"/>
    <m/>
    <n v="2"/>
    <s v="No_constraints"/>
    <n v="0"/>
    <n v="0"/>
    <n v="0"/>
    <n v="0"/>
    <n v="0"/>
    <n v="0"/>
    <n v="0"/>
    <n v="0"/>
    <n v="0"/>
    <n v="1"/>
    <n v="0"/>
    <s v="yes"/>
    <s v="yes"/>
    <n v="70"/>
    <n v="100"/>
    <n v="142.85714285714286"/>
    <n v="24"/>
    <s v="Wholesaler"/>
    <n v="1"/>
    <m/>
    <n v="1"/>
    <s v="No_constraints"/>
    <n v="0"/>
    <n v="0"/>
    <n v="0"/>
    <n v="0"/>
    <n v="0"/>
    <n v="0"/>
    <n v="0"/>
    <n v="0"/>
    <n v="0"/>
    <n v="1"/>
    <n v="0"/>
    <s v="yes"/>
    <s v="yes"/>
    <m/>
    <n v="50"/>
    <n v="50"/>
    <n v="25"/>
    <s v="Wholesaler"/>
    <n v="1"/>
    <m/>
    <n v="1"/>
    <s v="No_constraints"/>
    <n v="0"/>
    <n v="0"/>
    <n v="0"/>
    <n v="0"/>
    <n v="0"/>
    <n v="0"/>
    <n v="0"/>
    <n v="0"/>
    <n v="0"/>
    <n v="1"/>
    <n v="0"/>
    <s v="yes"/>
    <s v="yes"/>
    <m/>
    <n v="300"/>
    <n v="300"/>
    <n v="25"/>
    <s v="Wholesaler"/>
    <n v="1"/>
    <m/>
    <n v="1"/>
    <s v="No_constraints"/>
    <n v="0"/>
    <n v="0"/>
    <n v="0"/>
    <n v="0"/>
    <n v="0"/>
    <n v="0"/>
    <n v="0"/>
    <n v="0"/>
    <n v="0"/>
    <n v="1"/>
    <n v="0"/>
    <m/>
    <n v="21930915"/>
    <s v="928ed757-5c98-41b6-a26a-ab99e0d82e44"/>
    <s v="2018-04-29T18:40:24"/>
    <n v="223"/>
  </r>
  <r>
    <s v="YE0211"/>
    <s v="2018-04-25T21:57:43.938+03:00"/>
    <s v="2018-04-25T22:08:50.936+03:00"/>
    <s v="2018-04-25"/>
    <s v="ee.humanitarianresponse.info:Gn1kbJ9ZIBahbYEb"/>
    <s v="2018-04-25"/>
    <s v="المنتدى الوطني للتنمية الانسانية"/>
    <s v="National Forum for Human Development"/>
    <x v="9"/>
    <s v="YE23"/>
    <s v="Khwlan"/>
    <s v="YE2312"/>
    <s v="عزلة بني شداد سوق وادي ملاحا"/>
    <s v="Al Sayah Supplies"/>
    <s v="Other"/>
    <s v="Rural"/>
    <s v="yes"/>
    <s v="yes"/>
    <m/>
    <n v="385"/>
    <n v="385"/>
    <n v="23"/>
    <s v="Wholesaler"/>
    <n v="4"/>
    <n v="6"/>
    <n v="5"/>
    <s v="Price_inflation Liquidity_shortage Shortage_of_demand Supply_shortage Transportation_issues"/>
    <n v="1"/>
    <n v="1"/>
    <n v="1"/>
    <n v="0"/>
    <n v="1"/>
    <n v="0"/>
    <n v="1"/>
    <n v="0"/>
    <n v="0"/>
    <n v="0"/>
    <n v="0"/>
    <s v="yes"/>
    <s v="yes"/>
    <m/>
    <n v="387"/>
    <n v="387"/>
    <n v="13"/>
    <s v="Wholesaler"/>
    <n v="4"/>
    <n v="6"/>
    <n v="5"/>
    <s v="Price_inflation Liquidity_shortage Shortage_of_demand Supply_shortage Transportation_issues"/>
    <n v="1"/>
    <n v="1"/>
    <n v="1"/>
    <n v="0"/>
    <n v="1"/>
    <n v="0"/>
    <n v="1"/>
    <n v="0"/>
    <n v="0"/>
    <n v="0"/>
    <n v="0"/>
    <s v="yes"/>
    <s v="yes"/>
    <m/>
    <n v="80"/>
    <n v="80"/>
    <n v="22"/>
    <s v="Wholesaler"/>
    <n v="3"/>
    <n v="4"/>
    <n v="3.5"/>
    <s v="Price_inflation Liquidity_shortage Shortage_of_demand Supply_shortage Transportation_issues"/>
    <n v="1"/>
    <n v="1"/>
    <n v="1"/>
    <n v="0"/>
    <n v="1"/>
    <n v="0"/>
    <n v="1"/>
    <n v="0"/>
    <n v="0"/>
    <n v="0"/>
    <n v="0"/>
    <s v="no"/>
    <m/>
    <m/>
    <m/>
    <m/>
    <m/>
    <m/>
    <m/>
    <m/>
    <m/>
    <m/>
    <m/>
    <m/>
    <m/>
    <m/>
    <m/>
    <m/>
    <m/>
    <m/>
    <m/>
    <m/>
    <m/>
    <s v="yes"/>
    <s v="no"/>
    <n v="1"/>
    <n v="100"/>
    <n v="100"/>
    <n v="23"/>
    <s v="Wholesaler"/>
    <n v="3"/>
    <n v="4"/>
    <n v="3.5"/>
    <s v="Price_inflation Liquidity_shortage Shortage_of_demand Supply_shortage Transportation_issues"/>
    <n v="1"/>
    <n v="1"/>
    <n v="1"/>
    <n v="0"/>
    <n v="1"/>
    <n v="0"/>
    <n v="1"/>
    <n v="0"/>
    <n v="0"/>
    <n v="0"/>
    <n v="0"/>
    <s v="yes"/>
    <s v="yes"/>
    <m/>
    <n v="90"/>
    <n v="90"/>
    <n v="23"/>
    <s v="Wholesaler"/>
    <n v="3"/>
    <n v="4"/>
    <n v="3.5"/>
    <s v="Price_inflation Liquidity_shortage Shortage_of_demand Supply_shortage Transportation_issues"/>
    <n v="1"/>
    <n v="1"/>
    <n v="1"/>
    <n v="0"/>
    <n v="1"/>
    <n v="0"/>
    <n v="1"/>
    <n v="0"/>
    <n v="0"/>
    <n v="0"/>
    <n v="0"/>
    <s v="yes"/>
    <s v="yes"/>
    <m/>
    <n v="350"/>
    <n v="350"/>
    <n v="23"/>
    <s v="Wholesaler"/>
    <n v="3"/>
    <n v="4"/>
    <n v="3.5"/>
    <s v="Price_inflation Liquidity_shortage Shortage_of_demand Supply_shortage Transportation_issues"/>
    <n v="1"/>
    <n v="1"/>
    <n v="1"/>
    <n v="0"/>
    <n v="1"/>
    <n v="0"/>
    <n v="1"/>
    <n v="0"/>
    <n v="0"/>
    <n v="0"/>
    <n v="0"/>
    <m/>
    <n v="21762044"/>
    <s v="70dfd364-3c51-4114-a5a8-005d90239a6d"/>
    <s v="2018-04-25T19:08:54"/>
    <n v="70"/>
  </r>
  <r>
    <s v="YE0147"/>
    <s v="2018-04-25T23:34:02.965+03:00"/>
    <s v="2018-04-25T23:38:24.625+03:00"/>
    <s v="2018-04-25"/>
    <s v="ee.humanitarianresponse.info:01ufehMPk0fm5ajf"/>
    <s v="2018-04-25"/>
    <s v="Save the Children"/>
    <s v="Save the Children"/>
    <x v="0"/>
    <s v="YE17"/>
    <s v="Kuaydinah"/>
    <s v="YE1722"/>
    <s v="Khamees Market"/>
    <s v="Muthalath Al-muwaslat"/>
    <s v="District_level_market"/>
    <s v="Urban"/>
    <s v="yes"/>
    <s v="yes"/>
    <m/>
    <n v="350"/>
    <n v="350"/>
    <n v="26"/>
    <s v="Wholesaler"/>
    <n v="7"/>
    <m/>
    <n v="7"/>
    <s v="Price_inflation Liquidity_shortage Insecurity_and_instability"/>
    <n v="1"/>
    <n v="1"/>
    <n v="0"/>
    <n v="1"/>
    <n v="0"/>
    <n v="0"/>
    <n v="0"/>
    <n v="0"/>
    <n v="0"/>
    <n v="0"/>
    <n v="0"/>
    <s v="yes"/>
    <s v="yes"/>
    <m/>
    <n v="350"/>
    <n v="350"/>
    <n v="26"/>
    <s v="Wholesaler"/>
    <n v="7"/>
    <m/>
    <n v="7"/>
    <s v="Price_inflation Liquidity_shortage Insecurity_and_instability"/>
    <n v="1"/>
    <n v="1"/>
    <n v="0"/>
    <n v="1"/>
    <n v="0"/>
    <n v="0"/>
    <n v="0"/>
    <n v="0"/>
    <n v="0"/>
    <n v="0"/>
    <n v="0"/>
    <s v="yes"/>
    <s v="yes"/>
    <m/>
    <n v="100"/>
    <n v="100"/>
    <n v="17"/>
    <s v="Wholesaler"/>
    <n v="1"/>
    <m/>
    <n v="1"/>
    <s v="Price_inflation Liquidity_shortage Insecurity_and_instability"/>
    <n v="1"/>
    <n v="1"/>
    <n v="0"/>
    <n v="1"/>
    <n v="0"/>
    <n v="0"/>
    <n v="0"/>
    <n v="0"/>
    <n v="0"/>
    <n v="0"/>
    <n v="0"/>
    <s v="yes"/>
    <s v="no"/>
    <n v="10"/>
    <n v="100"/>
    <n v="200"/>
    <n v="17"/>
    <s v="Wholesaler"/>
    <n v="1"/>
    <m/>
    <n v="1"/>
    <s v="Price_inflation Liquidity_shortage Insecurity_and_instability"/>
    <n v="1"/>
    <n v="1"/>
    <n v="0"/>
    <n v="1"/>
    <n v="0"/>
    <n v="0"/>
    <n v="0"/>
    <n v="0"/>
    <n v="0"/>
    <n v="0"/>
    <n v="0"/>
    <s v="yes"/>
    <s v="yes"/>
    <n v="70"/>
    <n v="100"/>
    <n v="142.85714285714286"/>
    <n v="17"/>
    <s v="Wholesaler"/>
    <n v="1"/>
    <m/>
    <n v="1"/>
    <s v="Price_inflation Liquidity_shortage Insecurity_and_instability"/>
    <n v="1"/>
    <n v="1"/>
    <n v="0"/>
    <n v="1"/>
    <n v="0"/>
    <n v="0"/>
    <n v="0"/>
    <n v="0"/>
    <n v="0"/>
    <n v="0"/>
    <n v="0"/>
    <s v="yes"/>
    <s v="No"/>
    <n v="110"/>
    <n v="80"/>
    <n v="72.727272727272734"/>
    <n v="17"/>
    <s v="Wholesaler"/>
    <n v="1"/>
    <n v="2"/>
    <n v="1.5"/>
    <s v="Price_inflation Liquidity_shortage Insecurity_and_instability"/>
    <n v="1"/>
    <n v="1"/>
    <n v="0"/>
    <n v="1"/>
    <n v="0"/>
    <n v="0"/>
    <n v="0"/>
    <n v="0"/>
    <n v="0"/>
    <n v="0"/>
    <n v="0"/>
    <s v="yes"/>
    <s v="yes"/>
    <m/>
    <n v="300"/>
    <n v="300"/>
    <n v="17"/>
    <s v="Wholesaler"/>
    <n v="1"/>
    <m/>
    <n v="1"/>
    <s v="Price_inflation Liquidity_shortage Insecurity_and_instability"/>
    <n v="1"/>
    <n v="1"/>
    <n v="0"/>
    <n v="1"/>
    <n v="0"/>
    <n v="0"/>
    <n v="0"/>
    <n v="0"/>
    <n v="0"/>
    <n v="0"/>
    <n v="0"/>
    <m/>
    <n v="21783204"/>
    <s v="d0a3ca0b-3fc6-41e7-ba5b-98b00511b4af"/>
    <s v="2018-04-26T09:00:42"/>
    <n v="99"/>
  </r>
  <r>
    <s v="YE0122"/>
    <s v="2018-04-25T14:25:47.767+03:00"/>
    <s v="2018-04-25T14:35:24.655+03:00"/>
    <s v="2018-04-25"/>
    <s v="ee.humanitarianresponse.info:HgjRJik8bhhBqH7r"/>
    <s v="2018-04-22"/>
    <s v="مؤسسة التنمية المستدامة"/>
    <s v="SDF"/>
    <x v="7"/>
    <s v="YE13"/>
    <s v="Maain"/>
    <s v="YE1308"/>
    <s v="تموينات الزهراء للجمله"/>
    <s v="Al Banafsaj for treated water"/>
    <s v="Other"/>
    <s v="Urban"/>
    <s v="no"/>
    <m/>
    <m/>
    <m/>
    <m/>
    <m/>
    <m/>
    <m/>
    <m/>
    <m/>
    <m/>
    <m/>
    <m/>
    <m/>
    <m/>
    <m/>
    <m/>
    <m/>
    <m/>
    <m/>
    <m/>
    <m/>
    <s v="no"/>
    <m/>
    <m/>
    <m/>
    <m/>
    <m/>
    <m/>
    <m/>
    <m/>
    <m/>
    <m/>
    <m/>
    <m/>
    <m/>
    <m/>
    <m/>
    <m/>
    <m/>
    <m/>
    <m/>
    <m/>
    <m/>
    <s v="No"/>
    <m/>
    <m/>
    <m/>
    <m/>
    <m/>
    <m/>
    <m/>
    <m/>
    <m/>
    <m/>
    <m/>
    <m/>
    <m/>
    <m/>
    <m/>
    <m/>
    <m/>
    <m/>
    <m/>
    <m/>
    <m/>
    <s v="yes"/>
    <s v="yes"/>
    <n v="5"/>
    <n v="35"/>
    <m/>
    <n v="13"/>
    <s v="Wholesaler"/>
    <n v="1"/>
    <n v="2"/>
    <n v="1.5"/>
    <s v="Price_inflation Government_regulations"/>
    <n v="1"/>
    <n v="0"/>
    <n v="0"/>
    <n v="0"/>
    <n v="0"/>
    <n v="1"/>
    <n v="0"/>
    <n v="0"/>
    <n v="0"/>
    <n v="0"/>
    <n v="0"/>
    <s v="yes"/>
    <s v="yes"/>
    <n v="125"/>
    <n v="55"/>
    <n v="44"/>
    <n v="23"/>
    <s v="Wholesaler"/>
    <n v="1"/>
    <n v="4"/>
    <n v="2.5"/>
    <s v="Price_inflation"/>
    <n v="1"/>
    <n v="0"/>
    <n v="0"/>
    <n v="0"/>
    <n v="0"/>
    <n v="0"/>
    <n v="0"/>
    <n v="0"/>
    <n v="0"/>
    <n v="0"/>
    <n v="0"/>
    <s v="yes"/>
    <s v="yes"/>
    <m/>
    <n v="55"/>
    <n v="55"/>
    <n v="13"/>
    <s v="Wholesaler"/>
    <n v="1"/>
    <n v="4"/>
    <n v="2.5"/>
    <s v="Price_inflation"/>
    <n v="1"/>
    <n v="0"/>
    <n v="0"/>
    <n v="0"/>
    <n v="0"/>
    <n v="0"/>
    <n v="0"/>
    <n v="0"/>
    <n v="0"/>
    <n v="0"/>
    <n v="0"/>
    <s v="yes"/>
    <s v="yes"/>
    <m/>
    <n v="330"/>
    <n v="330"/>
    <n v="13"/>
    <s v="Wholesaler"/>
    <n v="1"/>
    <n v="7"/>
    <n v="4"/>
    <s v="Price_inflation Government_regulations"/>
    <n v="1"/>
    <n v="0"/>
    <n v="0"/>
    <n v="0"/>
    <n v="0"/>
    <n v="1"/>
    <n v="0"/>
    <n v="0"/>
    <n v="0"/>
    <n v="0"/>
    <n v="0"/>
    <m/>
    <n v="21732755"/>
    <s v="37c3948c-d673-4825-97d2-12f957e8592d"/>
    <s v="2018-04-25T11:35:35"/>
    <n v="56"/>
  </r>
  <r>
    <s v="YE0123"/>
    <s v="2018-04-25T14:40:18.282+03:00"/>
    <s v="2018-04-25T14:44:31.114+03:00"/>
    <s v="2018-04-25"/>
    <s v="ee.humanitarianresponse.info:HgjRJik8bhhBqH7r"/>
    <s v="2018-04-22"/>
    <s v="مؤسسة التنمية المستدامة"/>
    <s v="SDF"/>
    <x v="7"/>
    <s v="YE13"/>
    <s v="Maain"/>
    <s v="YE1308"/>
    <s v="محلات الهلماني للجملة"/>
    <s v="Al Redhwan station"/>
    <s v="Other"/>
    <s v="Urban"/>
    <s v="no"/>
    <m/>
    <m/>
    <m/>
    <m/>
    <m/>
    <m/>
    <m/>
    <m/>
    <m/>
    <m/>
    <m/>
    <m/>
    <m/>
    <m/>
    <m/>
    <m/>
    <m/>
    <m/>
    <m/>
    <m/>
    <m/>
    <s v="no"/>
    <m/>
    <m/>
    <m/>
    <m/>
    <m/>
    <m/>
    <m/>
    <m/>
    <m/>
    <m/>
    <m/>
    <m/>
    <m/>
    <m/>
    <m/>
    <m/>
    <m/>
    <m/>
    <m/>
    <m/>
    <m/>
    <s v="yes"/>
    <s v="yes"/>
    <m/>
    <n v="43"/>
    <n v="43"/>
    <n v="13"/>
    <s v="Wholesaler"/>
    <n v="1"/>
    <n v="5"/>
    <n v="3"/>
    <s v="Price_inflation Government_regulations"/>
    <n v="1"/>
    <n v="0"/>
    <n v="0"/>
    <n v="0"/>
    <n v="0"/>
    <n v="1"/>
    <n v="0"/>
    <n v="0"/>
    <n v="0"/>
    <n v="0"/>
    <n v="0"/>
    <s v="no"/>
    <m/>
    <m/>
    <m/>
    <m/>
    <m/>
    <m/>
    <m/>
    <m/>
    <m/>
    <m/>
    <m/>
    <m/>
    <m/>
    <m/>
    <m/>
    <m/>
    <m/>
    <m/>
    <m/>
    <m/>
    <m/>
    <s v="no"/>
    <m/>
    <m/>
    <m/>
    <m/>
    <m/>
    <m/>
    <m/>
    <m/>
    <m/>
    <m/>
    <m/>
    <m/>
    <m/>
    <m/>
    <m/>
    <m/>
    <m/>
    <m/>
    <m/>
    <m/>
    <m/>
    <s v="yes"/>
    <s v="yes"/>
    <m/>
    <n v="41"/>
    <n v="41"/>
    <n v="13"/>
    <s v="Wholesaler"/>
    <n v="2"/>
    <n v="6"/>
    <n v="4"/>
    <s v="Price_inflation"/>
    <n v="1"/>
    <n v="0"/>
    <n v="0"/>
    <n v="0"/>
    <n v="0"/>
    <n v="0"/>
    <n v="0"/>
    <n v="0"/>
    <n v="0"/>
    <n v="0"/>
    <n v="0"/>
    <s v="yes"/>
    <s v="yes"/>
    <m/>
    <n v="332"/>
    <n v="332"/>
    <n v="13"/>
    <s v="Wholesaler"/>
    <n v="1"/>
    <n v="3"/>
    <n v="2"/>
    <s v="Price_inflation"/>
    <n v="1"/>
    <n v="0"/>
    <n v="0"/>
    <n v="0"/>
    <n v="0"/>
    <n v="0"/>
    <n v="0"/>
    <n v="0"/>
    <n v="0"/>
    <n v="0"/>
    <n v="0"/>
    <m/>
    <n v="21733381"/>
    <s v="d9b713cd-ccae-446b-a369-0d3b528d8eb1"/>
    <s v="2018-04-25T11:44:39"/>
    <n v="58"/>
  </r>
  <r>
    <s v="YE0150"/>
    <s v="2018-04-25T13:34:46.366+03:00"/>
    <s v="2018-04-25T13:42:28.628+03:00"/>
    <s v="2018-04-25"/>
    <s v="ee.humanitarianresponse.info:HgjRJik8bhhBqH7r"/>
    <s v="2018-04-22"/>
    <s v="مؤسسة التنمية المستدامه"/>
    <s v="SDF"/>
    <x v="7"/>
    <s v="YE13"/>
    <s v="Maain"/>
    <s v="YE1308"/>
    <s v="محطة هائل"/>
    <s v="Kholwah Market"/>
    <s v="Other"/>
    <s v="Urban"/>
    <s v="yes"/>
    <s v="yes"/>
    <m/>
    <n v="360"/>
    <n v="360"/>
    <n v="13"/>
    <s v="Wholesaler"/>
    <n v="2"/>
    <n v="15"/>
    <n v="8.5"/>
    <s v="Price_inflation Supply_shortage Government_regulations"/>
    <n v="1"/>
    <n v="0"/>
    <n v="0"/>
    <n v="0"/>
    <n v="1"/>
    <n v="1"/>
    <n v="0"/>
    <n v="0"/>
    <n v="0"/>
    <n v="0"/>
    <n v="0"/>
    <s v="yes"/>
    <s v="yes"/>
    <m/>
    <n v="360"/>
    <n v="360"/>
    <n v="13"/>
    <s v="Wholesaler"/>
    <n v="2"/>
    <n v="3"/>
    <n v="2.5"/>
    <s v="Price_inflation Government_regulations"/>
    <n v="1"/>
    <n v="0"/>
    <n v="0"/>
    <n v="0"/>
    <n v="0"/>
    <n v="1"/>
    <n v="0"/>
    <n v="0"/>
    <n v="0"/>
    <n v="0"/>
    <n v="0"/>
    <s v="No"/>
    <m/>
    <m/>
    <m/>
    <m/>
    <m/>
    <m/>
    <m/>
    <m/>
    <m/>
    <m/>
    <m/>
    <m/>
    <m/>
    <m/>
    <m/>
    <m/>
    <m/>
    <m/>
    <m/>
    <m/>
    <m/>
    <s v="no"/>
    <m/>
    <m/>
    <m/>
    <m/>
    <m/>
    <m/>
    <m/>
    <m/>
    <m/>
    <m/>
    <m/>
    <m/>
    <m/>
    <m/>
    <m/>
    <m/>
    <m/>
    <m/>
    <m/>
    <m/>
    <m/>
    <s v="no"/>
    <m/>
    <m/>
    <m/>
    <m/>
    <m/>
    <m/>
    <m/>
    <m/>
    <m/>
    <m/>
    <m/>
    <m/>
    <m/>
    <m/>
    <m/>
    <m/>
    <m/>
    <m/>
    <m/>
    <m/>
    <m/>
    <s v="no"/>
    <m/>
    <m/>
    <m/>
    <m/>
    <m/>
    <m/>
    <m/>
    <m/>
    <m/>
    <m/>
    <m/>
    <m/>
    <m/>
    <m/>
    <m/>
    <m/>
    <m/>
    <m/>
    <m/>
    <m/>
    <m/>
    <s v="no"/>
    <m/>
    <m/>
    <m/>
    <m/>
    <m/>
    <m/>
    <m/>
    <m/>
    <m/>
    <m/>
    <m/>
    <m/>
    <m/>
    <m/>
    <m/>
    <m/>
    <m/>
    <m/>
    <m/>
    <m/>
    <m/>
    <m/>
    <n v="21728239"/>
    <s v="7f156984-873a-4e11-b269-e81327694016"/>
    <s v="2018-04-25T10:42:35"/>
    <n v="49"/>
  </r>
  <r>
    <s v="YE0151"/>
    <s v="2018-04-25T13:54:12.646+03:00"/>
    <s v="2018-04-25T13:57:34.683+03:00"/>
    <s v="2018-04-25"/>
    <s v="ee.humanitarianresponse.info:HgjRJik8bhhBqH7r"/>
    <s v="2018-04-22"/>
    <s v="مؤسسة التنمية المستدامه"/>
    <s v="SDF"/>
    <x v="7"/>
    <s v="YE13"/>
    <s v="Maain"/>
    <s v="YE1308"/>
    <s v="محطة ابو خالد للمياة المعالجة"/>
    <s v="Barada station for treated water"/>
    <s v="Other"/>
    <s v="Urban"/>
    <s v="no"/>
    <m/>
    <m/>
    <m/>
    <m/>
    <m/>
    <m/>
    <m/>
    <m/>
    <m/>
    <m/>
    <m/>
    <m/>
    <m/>
    <m/>
    <m/>
    <m/>
    <m/>
    <m/>
    <m/>
    <m/>
    <m/>
    <s v="no"/>
    <m/>
    <m/>
    <m/>
    <m/>
    <m/>
    <m/>
    <m/>
    <m/>
    <m/>
    <m/>
    <m/>
    <m/>
    <m/>
    <m/>
    <m/>
    <m/>
    <m/>
    <m/>
    <m/>
    <m/>
    <m/>
    <s v="No"/>
    <m/>
    <m/>
    <m/>
    <m/>
    <m/>
    <m/>
    <m/>
    <m/>
    <m/>
    <m/>
    <m/>
    <m/>
    <m/>
    <m/>
    <m/>
    <m/>
    <m/>
    <m/>
    <m/>
    <m/>
    <m/>
    <s v="yes"/>
    <s v="yes"/>
    <m/>
    <n v="100"/>
    <n v="100"/>
    <n v="13"/>
    <s v="Wholesaler"/>
    <n v="1"/>
    <n v="2"/>
    <n v="1.5"/>
    <s v="Price_inflation Supply_shortage Government_regulations"/>
    <n v="1"/>
    <n v="0"/>
    <n v="0"/>
    <n v="0"/>
    <n v="1"/>
    <n v="1"/>
    <n v="0"/>
    <n v="0"/>
    <n v="0"/>
    <n v="0"/>
    <n v="0"/>
    <s v="no"/>
    <m/>
    <m/>
    <m/>
    <m/>
    <m/>
    <m/>
    <m/>
    <m/>
    <m/>
    <m/>
    <m/>
    <m/>
    <m/>
    <m/>
    <m/>
    <m/>
    <m/>
    <m/>
    <m/>
    <m/>
    <m/>
    <s v="no"/>
    <m/>
    <m/>
    <m/>
    <m/>
    <m/>
    <m/>
    <m/>
    <m/>
    <m/>
    <m/>
    <m/>
    <m/>
    <m/>
    <m/>
    <m/>
    <m/>
    <m/>
    <m/>
    <m/>
    <m/>
    <m/>
    <s v="no"/>
    <m/>
    <m/>
    <m/>
    <m/>
    <m/>
    <m/>
    <m/>
    <m/>
    <m/>
    <m/>
    <m/>
    <m/>
    <m/>
    <m/>
    <m/>
    <m/>
    <m/>
    <m/>
    <m/>
    <m/>
    <m/>
    <m/>
    <n v="21729432"/>
    <s v="23c79968-af0a-46cd-adb5-f70e1ac7e395"/>
    <s v="2018-04-25T10:57:43"/>
    <n v="52"/>
  </r>
  <r>
    <s v="YE0152"/>
    <s v="2018-04-25T14:04:11.225+03:00"/>
    <s v="2018-04-25T14:12:08.301+03:00"/>
    <s v="2018-04-25"/>
    <s v="ee.humanitarianresponse.info:HgjRJik8bhhBqH7r"/>
    <s v="2018-04-22"/>
    <s v="مؤسسة التنمية المستدامه"/>
    <s v="SDF"/>
    <x v="7"/>
    <s v="YE13"/>
    <s v="Maain"/>
    <s v="YE1308"/>
    <s v="الصباحي ماركت"/>
    <s v="Al Ahad Market"/>
    <s v="Other"/>
    <s v="Urban"/>
    <s v="no"/>
    <m/>
    <m/>
    <m/>
    <m/>
    <m/>
    <m/>
    <m/>
    <m/>
    <m/>
    <m/>
    <m/>
    <m/>
    <m/>
    <m/>
    <m/>
    <m/>
    <m/>
    <m/>
    <m/>
    <m/>
    <m/>
    <s v="no"/>
    <m/>
    <m/>
    <m/>
    <m/>
    <m/>
    <m/>
    <m/>
    <m/>
    <m/>
    <m/>
    <m/>
    <m/>
    <m/>
    <m/>
    <m/>
    <m/>
    <m/>
    <m/>
    <m/>
    <m/>
    <m/>
    <s v="yes"/>
    <s v="yes"/>
    <m/>
    <n v="50"/>
    <n v="50"/>
    <n v="13"/>
    <s v="Vendor"/>
    <n v="1"/>
    <n v="3"/>
    <n v="2"/>
    <s v="Price_inflation Government_regulations"/>
    <n v="1"/>
    <n v="0"/>
    <n v="0"/>
    <n v="0"/>
    <n v="0"/>
    <n v="1"/>
    <n v="0"/>
    <n v="0"/>
    <n v="0"/>
    <n v="0"/>
    <n v="0"/>
    <s v="no"/>
    <m/>
    <m/>
    <m/>
    <m/>
    <m/>
    <m/>
    <m/>
    <m/>
    <m/>
    <m/>
    <m/>
    <m/>
    <m/>
    <m/>
    <m/>
    <m/>
    <m/>
    <m/>
    <m/>
    <m/>
    <m/>
    <s v="yes"/>
    <s v="yes"/>
    <n v="125"/>
    <n v="100"/>
    <n v="80"/>
    <n v="13"/>
    <s v="Wholesaler"/>
    <n v="1"/>
    <n v="3"/>
    <n v="2"/>
    <s v="Price_inflation Government_regulations Transportation_issues"/>
    <n v="1"/>
    <n v="0"/>
    <n v="0"/>
    <n v="0"/>
    <n v="0"/>
    <n v="1"/>
    <n v="1"/>
    <n v="0"/>
    <n v="0"/>
    <n v="0"/>
    <n v="0"/>
    <s v="yes"/>
    <s v="yes"/>
    <m/>
    <n v="60"/>
    <n v="60"/>
    <n v="13"/>
    <s v="Wholesaler"/>
    <n v="1"/>
    <n v="4"/>
    <n v="2.5"/>
    <s v="Price_inflation Government_regulations Transportation_issues"/>
    <n v="1"/>
    <n v="0"/>
    <n v="0"/>
    <n v="0"/>
    <n v="0"/>
    <n v="1"/>
    <n v="1"/>
    <n v="0"/>
    <n v="0"/>
    <n v="0"/>
    <n v="0"/>
    <s v="yes"/>
    <s v="yes"/>
    <m/>
    <n v="250"/>
    <n v="250"/>
    <n v="13"/>
    <s v="Wholesaler"/>
    <n v="1"/>
    <n v="4"/>
    <n v="2.5"/>
    <s v="Price_inflation Transportation_issues"/>
    <n v="1"/>
    <n v="0"/>
    <n v="0"/>
    <n v="0"/>
    <n v="0"/>
    <n v="0"/>
    <n v="1"/>
    <n v="0"/>
    <n v="0"/>
    <n v="0"/>
    <n v="0"/>
    <m/>
    <n v="21732136"/>
    <s v="84a13a80-013c-4b08-a519-1be1627debc6"/>
    <s v="2018-04-25T11:26:19"/>
    <n v="54"/>
  </r>
  <r>
    <s v="YE0153"/>
    <s v="2018-04-25T14:35:25.159+03:00"/>
    <s v="2018-04-25T14:40:17.895+03:00"/>
    <s v="2018-04-25"/>
    <s v="ee.humanitarianresponse.info:HgjRJik8bhhBqH7r"/>
    <s v="2018-04-22"/>
    <s v="مؤسسة التنمية المستدامه"/>
    <s v="SDF"/>
    <x v="7"/>
    <s v="YE13"/>
    <s v="Maain"/>
    <s v="YE1308"/>
    <s v="محلات المخلافي للتموينات الغذائية"/>
    <s v="Alqulaisi Market"/>
    <s v="Other"/>
    <s v="Urban"/>
    <s v="no"/>
    <m/>
    <m/>
    <m/>
    <m/>
    <m/>
    <m/>
    <m/>
    <m/>
    <m/>
    <m/>
    <m/>
    <m/>
    <m/>
    <m/>
    <m/>
    <m/>
    <m/>
    <m/>
    <m/>
    <m/>
    <m/>
    <s v="no"/>
    <m/>
    <m/>
    <m/>
    <m/>
    <m/>
    <m/>
    <m/>
    <m/>
    <m/>
    <m/>
    <m/>
    <m/>
    <m/>
    <m/>
    <m/>
    <m/>
    <m/>
    <m/>
    <m/>
    <m/>
    <m/>
    <s v="yes"/>
    <s v="yes"/>
    <m/>
    <n v="43"/>
    <n v="43"/>
    <n v="13"/>
    <s v="Wholesaler"/>
    <n v="2"/>
    <n v="4"/>
    <n v="3"/>
    <s v="Price_inflation Government_regulations Transportation_issues"/>
    <n v="1"/>
    <n v="0"/>
    <n v="0"/>
    <n v="0"/>
    <n v="0"/>
    <n v="1"/>
    <n v="1"/>
    <n v="0"/>
    <n v="0"/>
    <n v="0"/>
    <n v="0"/>
    <s v="no"/>
    <m/>
    <m/>
    <m/>
    <m/>
    <m/>
    <m/>
    <m/>
    <m/>
    <m/>
    <m/>
    <m/>
    <m/>
    <m/>
    <m/>
    <m/>
    <m/>
    <m/>
    <m/>
    <m/>
    <m/>
    <m/>
    <s v="yes"/>
    <s v="yes"/>
    <n v="125"/>
    <n v="85"/>
    <n v="68"/>
    <n v="13"/>
    <s v="Wholesaler"/>
    <n v="2"/>
    <n v="4"/>
    <n v="3"/>
    <s v="Price_inflation Government_regulations Transportation_issues"/>
    <n v="1"/>
    <n v="0"/>
    <n v="0"/>
    <n v="0"/>
    <n v="0"/>
    <n v="1"/>
    <n v="1"/>
    <n v="0"/>
    <n v="0"/>
    <n v="0"/>
    <n v="0"/>
    <s v="yes"/>
    <s v="yes"/>
    <m/>
    <n v="52"/>
    <n v="52"/>
    <n v="13"/>
    <s v="Wholesaler"/>
    <n v="2"/>
    <n v="4"/>
    <n v="3"/>
    <s v="Price_inflation Government_regulations Transportation_issues"/>
    <n v="1"/>
    <n v="0"/>
    <n v="0"/>
    <n v="0"/>
    <n v="0"/>
    <n v="1"/>
    <n v="1"/>
    <n v="0"/>
    <n v="0"/>
    <n v="0"/>
    <n v="0"/>
    <s v="yes"/>
    <s v="yes"/>
    <m/>
    <n v="325"/>
    <n v="325"/>
    <n v="13"/>
    <s v="Wholesaler"/>
    <n v="3"/>
    <n v="7"/>
    <n v="5"/>
    <s v="Price_inflation Government_regulations Transportation_issues"/>
    <n v="1"/>
    <n v="0"/>
    <n v="0"/>
    <n v="0"/>
    <n v="0"/>
    <n v="1"/>
    <n v="1"/>
    <n v="0"/>
    <n v="0"/>
    <n v="0"/>
    <n v="0"/>
    <m/>
    <n v="21733002"/>
    <s v="a7149b25-307d-4e89-8ef6-8e36b0007cb4"/>
    <s v="2018-04-25T11:40:25"/>
    <n v="57"/>
  </r>
  <r>
    <s v="YE0154"/>
    <s v="2018-04-25T13:49:25.717+03:00"/>
    <s v="2018-04-25T13:54:12.035+03:00"/>
    <s v="2018-04-25"/>
    <s v="ee.humanitarianresponse.info:HgjRJik8bhhBqH7r"/>
    <s v="2018-04-22"/>
    <s v="مؤسسة التنمية المستدامه"/>
    <s v="SDF"/>
    <x v="7"/>
    <s v="YE13"/>
    <s v="Maain"/>
    <s v="YE1308"/>
    <s v="محطة بردة للمياة المعالجه"/>
    <s v="Berlin station"/>
    <s v="Other"/>
    <s v="Urban"/>
    <s v="no"/>
    <m/>
    <m/>
    <m/>
    <m/>
    <m/>
    <m/>
    <m/>
    <m/>
    <m/>
    <m/>
    <m/>
    <m/>
    <m/>
    <m/>
    <m/>
    <m/>
    <m/>
    <m/>
    <m/>
    <m/>
    <m/>
    <s v="no"/>
    <m/>
    <m/>
    <m/>
    <m/>
    <m/>
    <m/>
    <m/>
    <m/>
    <m/>
    <m/>
    <m/>
    <m/>
    <m/>
    <m/>
    <m/>
    <m/>
    <m/>
    <m/>
    <m/>
    <m/>
    <m/>
    <s v="No"/>
    <m/>
    <m/>
    <m/>
    <m/>
    <m/>
    <m/>
    <m/>
    <m/>
    <m/>
    <m/>
    <m/>
    <m/>
    <m/>
    <m/>
    <m/>
    <m/>
    <m/>
    <m/>
    <m/>
    <m/>
    <m/>
    <s v="yes"/>
    <s v="yes"/>
    <m/>
    <n v="100"/>
    <n v="100"/>
    <n v="13"/>
    <s v="Wholesaler"/>
    <n v="1"/>
    <n v="2"/>
    <n v="1.5"/>
    <s v="Price_inflation Government_regulations"/>
    <n v="1"/>
    <n v="0"/>
    <n v="0"/>
    <n v="0"/>
    <n v="0"/>
    <n v="1"/>
    <n v="0"/>
    <n v="0"/>
    <n v="0"/>
    <n v="0"/>
    <n v="0"/>
    <s v="no"/>
    <m/>
    <m/>
    <m/>
    <m/>
    <m/>
    <m/>
    <m/>
    <m/>
    <m/>
    <m/>
    <m/>
    <m/>
    <m/>
    <m/>
    <m/>
    <m/>
    <m/>
    <m/>
    <m/>
    <m/>
    <m/>
    <s v="no"/>
    <m/>
    <m/>
    <m/>
    <m/>
    <m/>
    <m/>
    <m/>
    <m/>
    <m/>
    <m/>
    <m/>
    <m/>
    <m/>
    <m/>
    <m/>
    <m/>
    <m/>
    <m/>
    <m/>
    <m/>
    <m/>
    <s v="no"/>
    <m/>
    <m/>
    <m/>
    <m/>
    <m/>
    <m/>
    <m/>
    <m/>
    <m/>
    <m/>
    <m/>
    <m/>
    <m/>
    <m/>
    <m/>
    <m/>
    <m/>
    <m/>
    <m/>
    <m/>
    <m/>
    <s v="يختلف استخدام المخزون على حسب الموسم صيف او شتاء"/>
    <n v="21729169"/>
    <s v="e7091f23-26ea-4f86-830c-bc6de1c3e215"/>
    <s v="2018-04-25T10:54:24"/>
    <n v="51"/>
  </r>
  <r>
    <s v="YE0157"/>
    <s v="2018-04-25T13:57:35.140+03:00"/>
    <s v="2018-04-25T14:04:10.735+03:00"/>
    <s v="2018-04-25"/>
    <s v="ee.humanitarianresponse.info:HgjRJik8bhhBqH7r"/>
    <s v="2018-04-22"/>
    <s v="مؤسسة التنميه المستدامة"/>
    <s v="SDF"/>
    <x v="7"/>
    <s v="YE13"/>
    <s v="Maain"/>
    <s v="YE1308"/>
    <s v="سوبر ماركت التوفير هيبر فرع عصر"/>
    <s v="Al Khat Al Am"/>
    <s v="Other"/>
    <s v="Urban"/>
    <s v="no"/>
    <m/>
    <m/>
    <m/>
    <m/>
    <m/>
    <m/>
    <m/>
    <m/>
    <m/>
    <m/>
    <m/>
    <m/>
    <m/>
    <m/>
    <m/>
    <m/>
    <m/>
    <m/>
    <m/>
    <m/>
    <m/>
    <s v="no"/>
    <m/>
    <m/>
    <m/>
    <m/>
    <m/>
    <m/>
    <m/>
    <m/>
    <m/>
    <m/>
    <m/>
    <m/>
    <m/>
    <m/>
    <m/>
    <m/>
    <m/>
    <m/>
    <m/>
    <m/>
    <m/>
    <s v="yes"/>
    <s v="yes"/>
    <m/>
    <n v="55"/>
    <n v="55"/>
    <n v="13"/>
    <s v="Wholesaler"/>
    <n v="1"/>
    <n v="2"/>
    <n v="1.5"/>
    <s v="Price_inflation Government_regulations"/>
    <n v="1"/>
    <n v="0"/>
    <n v="0"/>
    <n v="0"/>
    <n v="0"/>
    <n v="1"/>
    <n v="0"/>
    <n v="0"/>
    <n v="0"/>
    <n v="0"/>
    <n v="0"/>
    <s v="no"/>
    <m/>
    <m/>
    <m/>
    <m/>
    <m/>
    <m/>
    <m/>
    <m/>
    <m/>
    <m/>
    <m/>
    <m/>
    <m/>
    <m/>
    <m/>
    <m/>
    <m/>
    <m/>
    <m/>
    <m/>
    <m/>
    <s v="yes"/>
    <s v="yes"/>
    <n v="125"/>
    <n v="100"/>
    <n v="80"/>
    <n v="13"/>
    <s v="Wholesaler"/>
    <n v="1"/>
    <n v="2"/>
    <n v="1.5"/>
    <s v="Price_inflation Government_regulations Transportation_issues"/>
    <n v="1"/>
    <n v="0"/>
    <n v="0"/>
    <n v="0"/>
    <n v="0"/>
    <n v="1"/>
    <n v="1"/>
    <n v="0"/>
    <n v="0"/>
    <n v="0"/>
    <n v="0"/>
    <s v="yes"/>
    <s v="yes"/>
    <m/>
    <n v="60"/>
    <n v="60"/>
    <n v="13"/>
    <s v="Wholesaler"/>
    <n v="1"/>
    <n v="2"/>
    <n v="1.5"/>
    <s v="Price_inflation Government_regulations"/>
    <n v="1"/>
    <n v="0"/>
    <n v="0"/>
    <n v="0"/>
    <n v="0"/>
    <n v="1"/>
    <n v="0"/>
    <n v="0"/>
    <n v="0"/>
    <n v="0"/>
    <n v="0"/>
    <s v="yes"/>
    <s v="yes"/>
    <m/>
    <n v="260"/>
    <n v="260"/>
    <n v="13"/>
    <s v="Wholesaler"/>
    <n v="1"/>
    <n v="5"/>
    <n v="3"/>
    <s v="Price_inflation Government_regulations"/>
    <n v="1"/>
    <n v="0"/>
    <n v="0"/>
    <n v="0"/>
    <n v="0"/>
    <n v="1"/>
    <n v="0"/>
    <n v="0"/>
    <n v="0"/>
    <n v="0"/>
    <n v="0"/>
    <m/>
    <n v="21730040"/>
    <s v="963be463-b697-4778-a7cb-b946dcb67fcd"/>
    <s v="2018-04-25T11:04:19"/>
    <n v="53"/>
  </r>
  <r>
    <s v="YE0160"/>
    <s v="2018-04-25T13:42:29.218+03:00"/>
    <s v="2018-04-25T13:46:35.387+03:00"/>
    <s v="2018-04-25"/>
    <s v="ee.humanitarianresponse.info:HgjRJik8bhhBqH7r"/>
    <s v="2018-04-22"/>
    <s v="مؤسسة التننمية المستدامه"/>
    <s v="SDF"/>
    <x v="7"/>
    <s v="YE13"/>
    <s v="Maain"/>
    <s v="YE1308"/>
    <s v="محطة الشامي"/>
    <s v="Safer station"/>
    <s v="Other"/>
    <s v="Urban"/>
    <s v="yes"/>
    <s v="yes"/>
    <m/>
    <n v="360"/>
    <n v="360"/>
    <n v="18"/>
    <s v="Wholesaler"/>
    <n v="2"/>
    <n v="7"/>
    <n v="4.5"/>
    <s v="Price_inflation Government_regulations Transportation_issues"/>
    <n v="1"/>
    <n v="0"/>
    <n v="0"/>
    <n v="0"/>
    <n v="0"/>
    <n v="1"/>
    <n v="1"/>
    <n v="0"/>
    <n v="0"/>
    <n v="0"/>
    <n v="0"/>
    <s v="yes"/>
    <s v="yes"/>
    <m/>
    <n v="350"/>
    <n v="350"/>
    <n v="18"/>
    <s v="Wholesaler"/>
    <n v="2"/>
    <n v="7"/>
    <n v="4.5"/>
    <s v="Price_inflation Government_regulations Transportation_issues"/>
    <n v="1"/>
    <n v="0"/>
    <n v="0"/>
    <n v="0"/>
    <n v="0"/>
    <n v="1"/>
    <n v="1"/>
    <n v="0"/>
    <n v="0"/>
    <n v="0"/>
    <n v="0"/>
    <s v="No"/>
    <m/>
    <m/>
    <m/>
    <m/>
    <m/>
    <m/>
    <m/>
    <m/>
    <m/>
    <m/>
    <m/>
    <m/>
    <m/>
    <m/>
    <m/>
    <m/>
    <m/>
    <m/>
    <m/>
    <m/>
    <m/>
    <s v="no"/>
    <m/>
    <m/>
    <m/>
    <m/>
    <m/>
    <m/>
    <m/>
    <m/>
    <m/>
    <m/>
    <m/>
    <m/>
    <m/>
    <m/>
    <m/>
    <m/>
    <m/>
    <m/>
    <m/>
    <m/>
    <m/>
    <s v="no"/>
    <m/>
    <m/>
    <m/>
    <m/>
    <m/>
    <m/>
    <m/>
    <m/>
    <m/>
    <m/>
    <m/>
    <m/>
    <m/>
    <m/>
    <m/>
    <m/>
    <m/>
    <m/>
    <m/>
    <m/>
    <m/>
    <s v="no"/>
    <m/>
    <m/>
    <m/>
    <m/>
    <m/>
    <m/>
    <m/>
    <m/>
    <m/>
    <m/>
    <m/>
    <m/>
    <m/>
    <m/>
    <m/>
    <m/>
    <m/>
    <m/>
    <m/>
    <m/>
    <m/>
    <s v="no"/>
    <m/>
    <m/>
    <m/>
    <m/>
    <m/>
    <m/>
    <m/>
    <m/>
    <m/>
    <m/>
    <m/>
    <m/>
    <m/>
    <m/>
    <m/>
    <m/>
    <m/>
    <m/>
    <m/>
    <m/>
    <m/>
    <m/>
    <n v="21728679"/>
    <s v="86620535-9fa9-4b90-bc94-ec940d477cb9"/>
    <s v="2018-04-25T10:49:56"/>
    <n v="50"/>
  </r>
  <r>
    <s v="YE0174"/>
    <s v="2018-04-25T14:12:08.750+03:00"/>
    <s v="2018-04-25T14:23:09.736+03:00"/>
    <s v="2018-04-25"/>
    <s v="ee.humanitarianresponse.info:HgjRJik8bhhBqH7r"/>
    <s v="2018-04-22"/>
    <s v="مؤسسة التنمية المستدامة"/>
    <s v="SDF"/>
    <x v="7"/>
    <s v="YE13"/>
    <s v="Maain"/>
    <s v="YE1308"/>
    <s v="سباء ماركت"/>
    <s v="Al Khat Al Am west of city"/>
    <s v="Other"/>
    <s v="Urban"/>
    <s v="no"/>
    <m/>
    <m/>
    <m/>
    <m/>
    <m/>
    <m/>
    <m/>
    <m/>
    <m/>
    <m/>
    <m/>
    <m/>
    <m/>
    <m/>
    <m/>
    <m/>
    <m/>
    <m/>
    <m/>
    <m/>
    <m/>
    <s v="no"/>
    <m/>
    <m/>
    <m/>
    <m/>
    <m/>
    <m/>
    <m/>
    <m/>
    <m/>
    <m/>
    <m/>
    <m/>
    <m/>
    <m/>
    <m/>
    <m/>
    <m/>
    <m/>
    <m/>
    <m/>
    <m/>
    <s v="yes"/>
    <s v="yes"/>
    <m/>
    <n v="70"/>
    <n v="70"/>
    <n v="13"/>
    <s v="Wholesaler"/>
    <n v="1"/>
    <n v="2"/>
    <n v="1.5"/>
    <s v="Price_inflation Government_regulations"/>
    <n v="1"/>
    <n v="0"/>
    <n v="0"/>
    <n v="0"/>
    <n v="0"/>
    <n v="1"/>
    <n v="0"/>
    <n v="0"/>
    <n v="0"/>
    <n v="0"/>
    <n v="0"/>
    <s v="no"/>
    <m/>
    <m/>
    <m/>
    <m/>
    <m/>
    <m/>
    <m/>
    <m/>
    <m/>
    <m/>
    <m/>
    <m/>
    <m/>
    <m/>
    <m/>
    <m/>
    <m/>
    <m/>
    <m/>
    <m/>
    <m/>
    <s v="yes"/>
    <s v="yes"/>
    <n v="125"/>
    <n v="100"/>
    <n v="80"/>
    <n v="13"/>
    <s v="Wholesaler"/>
    <n v="1"/>
    <n v="2"/>
    <n v="1.5"/>
    <s v="Price_inflation"/>
    <n v="1"/>
    <n v="0"/>
    <n v="0"/>
    <n v="0"/>
    <n v="0"/>
    <n v="0"/>
    <n v="0"/>
    <n v="0"/>
    <n v="0"/>
    <n v="0"/>
    <n v="0"/>
    <s v="yes"/>
    <s v="yes"/>
    <m/>
    <n v="50"/>
    <n v="50"/>
    <n v="13"/>
    <s v="Wholesaler"/>
    <n v="1"/>
    <n v="2"/>
    <n v="1.5"/>
    <s v="Price_inflation Government_regulations"/>
    <n v="1"/>
    <n v="0"/>
    <n v="0"/>
    <n v="0"/>
    <n v="0"/>
    <n v="1"/>
    <n v="0"/>
    <n v="0"/>
    <n v="0"/>
    <n v="0"/>
    <n v="0"/>
    <s v="yes"/>
    <s v="yes"/>
    <m/>
    <n v="250"/>
    <n v="250"/>
    <n v="13"/>
    <s v="Wholesaler"/>
    <n v="1"/>
    <n v="2"/>
    <n v="1.5"/>
    <s v="Price_inflation Government_regulations"/>
    <n v="1"/>
    <n v="0"/>
    <n v="0"/>
    <n v="0"/>
    <n v="0"/>
    <n v="1"/>
    <n v="0"/>
    <n v="0"/>
    <n v="0"/>
    <n v="0"/>
    <n v="0"/>
    <m/>
    <n v="21732138"/>
    <s v="0cf7c39c-8da8-40d8-b1ea-180c82668f6a"/>
    <s v="2018-04-25T11:26:20"/>
    <n v="55"/>
  </r>
  <r>
    <s v="YE0091"/>
    <s v="2018-04-25T17:58:48.529+03:00"/>
    <s v="2018-04-25T18:06:41.961+03:00"/>
    <s v="2018-04-25"/>
    <s v="ee.humanitarianresponse.info:oSuGHAzdA1FipyGD"/>
    <s v="2018-04-24"/>
    <s v="المدينة القديمة"/>
    <s v="Old City"/>
    <x v="11"/>
    <s v="YE22"/>
    <s v="Monabbih"/>
    <s v="YE2203"/>
    <s v="منبه"/>
    <s v="Na'aman"/>
    <s v="District_level_market"/>
    <s v="Rural"/>
    <s v="yes"/>
    <s v="yes"/>
    <m/>
    <n v="380"/>
    <n v="380"/>
    <n v="22"/>
    <s v="Wholesaler"/>
    <n v="5"/>
    <n v="7"/>
    <n v="6"/>
    <s v="Price_inflation Liquidity_shortage Insecurity_and_instability Supply_shortage"/>
    <n v="1"/>
    <n v="1"/>
    <n v="0"/>
    <n v="1"/>
    <n v="1"/>
    <n v="0"/>
    <n v="0"/>
    <n v="0"/>
    <n v="0"/>
    <n v="0"/>
    <n v="0"/>
    <s v="yes"/>
    <s v="yes"/>
    <m/>
    <n v="380"/>
    <n v="380"/>
    <n v="22"/>
    <s v="Wholesaler"/>
    <n v="5"/>
    <n v="6"/>
    <n v="5.5"/>
    <s v="Price_inflation Liquidity_shortage Insecurity_and_instability Supply_shortage"/>
    <n v="1"/>
    <n v="1"/>
    <n v="0"/>
    <n v="1"/>
    <n v="1"/>
    <n v="0"/>
    <n v="0"/>
    <n v="0"/>
    <n v="0"/>
    <n v="0"/>
    <n v="0"/>
    <s v="yes"/>
    <s v="yes"/>
    <m/>
    <n v="100"/>
    <n v="100"/>
    <n v="22"/>
    <s v="Wholesaler"/>
    <n v="3"/>
    <n v="4"/>
    <n v="3.5"/>
    <s v="Price_inflation Liquidity_shortage"/>
    <n v="1"/>
    <n v="1"/>
    <n v="0"/>
    <n v="0"/>
    <n v="0"/>
    <n v="0"/>
    <n v="0"/>
    <n v="0"/>
    <n v="0"/>
    <n v="0"/>
    <n v="0"/>
    <s v="no"/>
    <m/>
    <m/>
    <m/>
    <m/>
    <m/>
    <m/>
    <m/>
    <m/>
    <m/>
    <m/>
    <m/>
    <m/>
    <m/>
    <m/>
    <m/>
    <m/>
    <m/>
    <m/>
    <m/>
    <m/>
    <m/>
    <s v="yes"/>
    <s v="yes"/>
    <n v="80"/>
    <n v="100"/>
    <n v="125"/>
    <n v="22"/>
    <s v="Wholesaler"/>
    <n v="3"/>
    <n v="4"/>
    <n v="3.5"/>
    <s v="Price_inflation Liquidity_shortage"/>
    <n v="1"/>
    <n v="1"/>
    <n v="0"/>
    <n v="0"/>
    <n v="0"/>
    <n v="0"/>
    <n v="0"/>
    <n v="0"/>
    <n v="0"/>
    <n v="0"/>
    <n v="0"/>
    <s v="yes"/>
    <s v="yes"/>
    <m/>
    <n v="100"/>
    <n v="100"/>
    <n v="22"/>
    <s v="Wholesaler"/>
    <n v="3"/>
    <n v="4"/>
    <n v="3.5"/>
    <s v="Price_inflation Liquidity_shortage"/>
    <n v="1"/>
    <n v="1"/>
    <n v="0"/>
    <n v="0"/>
    <n v="0"/>
    <n v="0"/>
    <n v="0"/>
    <n v="0"/>
    <n v="0"/>
    <n v="0"/>
    <n v="0"/>
    <s v="yes"/>
    <s v="yes"/>
    <m/>
    <n v="400"/>
    <n v="400"/>
    <n v="22"/>
    <s v="Wholesaler"/>
    <n v="3"/>
    <n v="4"/>
    <n v="3.5"/>
    <s v="Price_inflation Liquidity_shortage"/>
    <n v="1"/>
    <n v="1"/>
    <n v="0"/>
    <n v="0"/>
    <n v="0"/>
    <n v="0"/>
    <n v="0"/>
    <n v="0"/>
    <n v="0"/>
    <n v="0"/>
    <n v="0"/>
    <s v="لا يوجد محطة تعبئة المياه المعالجة"/>
    <n v="21859923"/>
    <s v="7ec03614-a0f9-4881-89ef-1ee66cfe08a0"/>
    <s v="2018-04-27T19:09:55"/>
    <n v="137"/>
  </r>
  <r>
    <s v="YE0092"/>
    <s v="2018-04-25T18:06:42.253+03:00"/>
    <s v="2018-04-25T18:12:06.471+03:00"/>
    <s v="2018-04-25"/>
    <s v="ee.humanitarianresponse.info:oSuGHAzdA1FipyGD"/>
    <s v="2018-04-24"/>
    <s v="المدينة القديمة"/>
    <s v="Old City"/>
    <x v="11"/>
    <s v="YE22"/>
    <s v="Monabbih"/>
    <s v="YE2203"/>
    <s v="منبه"/>
    <s v="Al Khamees"/>
    <s v="District_level_market"/>
    <s v="Rural"/>
    <s v="yes"/>
    <s v="yes"/>
    <m/>
    <n v="380"/>
    <n v="380"/>
    <n v="22"/>
    <s v="Wholesaler"/>
    <n v="3"/>
    <n v="6"/>
    <n v="4.5"/>
    <s v="Price_inflation Liquidity_shortage Insecurity_and_instability Supply_shortage"/>
    <n v="1"/>
    <n v="1"/>
    <n v="0"/>
    <n v="1"/>
    <n v="1"/>
    <n v="0"/>
    <n v="0"/>
    <n v="0"/>
    <n v="0"/>
    <n v="0"/>
    <n v="0"/>
    <s v="yes"/>
    <s v="yes"/>
    <m/>
    <n v="380"/>
    <n v="380"/>
    <n v="22"/>
    <s v="Wholesaler"/>
    <n v="3"/>
    <n v="6"/>
    <n v="4.5"/>
    <s v="Price_inflation Liquidity_shortage Insecurity_and_instability Supply_shortage"/>
    <n v="1"/>
    <n v="1"/>
    <n v="0"/>
    <n v="1"/>
    <n v="1"/>
    <n v="0"/>
    <n v="0"/>
    <n v="0"/>
    <n v="0"/>
    <n v="0"/>
    <n v="0"/>
    <s v="yes"/>
    <s v="yes"/>
    <m/>
    <n v="100"/>
    <n v="100"/>
    <n v="22"/>
    <s v="Wholesaler"/>
    <n v="2"/>
    <n v="3"/>
    <n v="2.5"/>
    <s v="Price_inflation Liquidity_shortage"/>
    <n v="1"/>
    <n v="1"/>
    <n v="0"/>
    <n v="0"/>
    <n v="0"/>
    <n v="0"/>
    <n v="0"/>
    <n v="0"/>
    <n v="0"/>
    <n v="0"/>
    <n v="0"/>
    <s v="no"/>
    <m/>
    <m/>
    <m/>
    <m/>
    <m/>
    <m/>
    <m/>
    <m/>
    <m/>
    <m/>
    <m/>
    <m/>
    <m/>
    <m/>
    <m/>
    <m/>
    <m/>
    <m/>
    <m/>
    <m/>
    <m/>
    <s v="yes"/>
    <s v="yes"/>
    <n v="80"/>
    <n v="100"/>
    <n v="125"/>
    <n v="22"/>
    <s v="Wholesaler"/>
    <n v="2"/>
    <n v="3"/>
    <n v="2.5"/>
    <s v="Price_inflation Liquidity_shortage"/>
    <n v="1"/>
    <n v="1"/>
    <n v="0"/>
    <n v="0"/>
    <n v="0"/>
    <n v="0"/>
    <n v="0"/>
    <n v="0"/>
    <n v="0"/>
    <n v="0"/>
    <n v="0"/>
    <s v="yes"/>
    <s v="yes"/>
    <m/>
    <n v="100"/>
    <n v="100"/>
    <n v="22"/>
    <s v="Wholesaler"/>
    <n v="2"/>
    <n v="3"/>
    <n v="2.5"/>
    <s v="Price_inflation Liquidity_shortage"/>
    <n v="1"/>
    <n v="1"/>
    <n v="0"/>
    <n v="0"/>
    <n v="0"/>
    <n v="0"/>
    <n v="0"/>
    <n v="0"/>
    <n v="0"/>
    <n v="0"/>
    <n v="0"/>
    <s v="yes"/>
    <s v="yes"/>
    <m/>
    <n v="400"/>
    <n v="400"/>
    <n v="22"/>
    <s v="Wholesaler"/>
    <n v="2"/>
    <n v="3"/>
    <n v="2.5"/>
    <s v="Price_inflation Liquidity_shortage"/>
    <n v="1"/>
    <n v="1"/>
    <n v="0"/>
    <n v="0"/>
    <n v="0"/>
    <n v="0"/>
    <n v="0"/>
    <n v="0"/>
    <n v="0"/>
    <n v="0"/>
    <n v="0"/>
    <s v="لا يوجد محطة تعبئة المياه المعالجة"/>
    <n v="21859924"/>
    <s v="8492c255-a387-4faa-8c7a-600a73597f84"/>
    <s v="2018-04-27T19:09:55"/>
    <n v="138"/>
  </r>
  <r>
    <s v="YE0093"/>
    <s v="2018-04-25T18:12:06.798+03:00"/>
    <s v="2018-04-25T18:17:29.855+03:00"/>
    <s v="2018-04-25"/>
    <s v="ee.humanitarianresponse.info:oSuGHAzdA1FipyGD"/>
    <s v="2018-04-24"/>
    <s v="المدينة القديمة"/>
    <s v="Old City"/>
    <x v="11"/>
    <s v="YE22"/>
    <s v="Monabbih"/>
    <s v="YE2203"/>
    <s v="منبه"/>
    <s v="Al Khamees"/>
    <s v="District_level_market"/>
    <s v="Rural"/>
    <s v="yes"/>
    <s v="yes"/>
    <m/>
    <n v="370"/>
    <n v="370"/>
    <n v="22"/>
    <s v="Wholesaler"/>
    <n v="2"/>
    <n v="6"/>
    <n v="4"/>
    <s v="Price_inflation Liquidity_shortage Insecurity_and_instability Supply_shortage"/>
    <n v="1"/>
    <n v="1"/>
    <n v="0"/>
    <n v="1"/>
    <n v="1"/>
    <n v="0"/>
    <n v="0"/>
    <n v="0"/>
    <n v="0"/>
    <n v="0"/>
    <n v="0"/>
    <s v="yes"/>
    <s v="yes"/>
    <m/>
    <n v="380"/>
    <n v="380"/>
    <n v="22"/>
    <s v="Wholesaler"/>
    <n v="2"/>
    <n v="6"/>
    <n v="4"/>
    <s v="Price_inflation Liquidity_shortage Insecurity_and_instability Supply_shortage"/>
    <n v="1"/>
    <n v="1"/>
    <n v="0"/>
    <n v="1"/>
    <n v="1"/>
    <n v="0"/>
    <n v="0"/>
    <n v="0"/>
    <n v="0"/>
    <n v="0"/>
    <n v="0"/>
    <s v="yes"/>
    <s v="yes"/>
    <m/>
    <n v="80"/>
    <n v="80"/>
    <n v="22"/>
    <s v="Wholesaler"/>
    <n v="2"/>
    <n v="3"/>
    <n v="2.5"/>
    <s v="Price_inflation Liquidity_shortage"/>
    <n v="1"/>
    <n v="1"/>
    <n v="0"/>
    <n v="0"/>
    <n v="0"/>
    <n v="0"/>
    <n v="0"/>
    <n v="0"/>
    <n v="0"/>
    <n v="0"/>
    <n v="0"/>
    <s v="no"/>
    <m/>
    <m/>
    <m/>
    <m/>
    <m/>
    <m/>
    <m/>
    <m/>
    <m/>
    <m/>
    <m/>
    <m/>
    <m/>
    <m/>
    <m/>
    <m/>
    <m/>
    <m/>
    <m/>
    <m/>
    <m/>
    <s v="yes"/>
    <s v="yes"/>
    <n v="80"/>
    <n v="80"/>
    <n v="100"/>
    <n v="22"/>
    <s v="Wholesaler"/>
    <n v="2"/>
    <n v="3"/>
    <n v="2.5"/>
    <s v="Price_inflation Liquidity_shortage"/>
    <n v="1"/>
    <n v="1"/>
    <n v="0"/>
    <n v="0"/>
    <n v="0"/>
    <n v="0"/>
    <n v="0"/>
    <n v="0"/>
    <n v="0"/>
    <n v="0"/>
    <n v="0"/>
    <s v="yes"/>
    <s v="yes"/>
    <m/>
    <n v="100"/>
    <n v="100"/>
    <s v="Do_not_know"/>
    <s v="Wholesaler"/>
    <n v="2"/>
    <n v="3"/>
    <n v="2.5"/>
    <s v="Price_inflation Liquidity_shortage"/>
    <n v="1"/>
    <n v="1"/>
    <n v="0"/>
    <n v="0"/>
    <n v="0"/>
    <n v="0"/>
    <n v="0"/>
    <n v="0"/>
    <n v="0"/>
    <n v="0"/>
    <n v="0"/>
    <s v="yes"/>
    <s v="yes"/>
    <m/>
    <n v="390"/>
    <n v="390"/>
    <n v="22"/>
    <s v="Wholesaler"/>
    <n v="2"/>
    <n v="3"/>
    <n v="2.5"/>
    <s v="Price_inflation Liquidity_shortage"/>
    <n v="1"/>
    <n v="1"/>
    <n v="0"/>
    <n v="0"/>
    <n v="0"/>
    <n v="0"/>
    <n v="0"/>
    <n v="0"/>
    <n v="0"/>
    <n v="0"/>
    <n v="0"/>
    <s v="لا يوجد محطة تعبئة المياه المعالجة"/>
    <n v="21859925"/>
    <s v="eade84aa-abe8-445e-861a-7337d31c46c0"/>
    <s v="2018-04-27T19:09:56"/>
    <n v="139"/>
  </r>
  <r>
    <s v="YE0127"/>
    <s v="2018-04-28T17:50:15.108+03:00"/>
    <s v="2018-04-28T18:02:48.483+03:00"/>
    <s v="2018-04-28"/>
    <s v="ee.humanitarianresponse.info:oSuGHAzdA1FipyGD"/>
    <s v="2018-04-24"/>
    <s v="المدينة القديمة"/>
    <s v="Old City"/>
    <x v="11"/>
    <s v="YE22"/>
    <s v="Monabbih"/>
    <s v="YE2203"/>
    <s v="سوق منبه"/>
    <s v="Al Souq Al Markazi"/>
    <s v="District_level_market"/>
    <s v="Rural"/>
    <s v="yes"/>
    <s v="yes"/>
    <m/>
    <n v="370"/>
    <n v="370"/>
    <n v="22"/>
    <s v="Wholesaler"/>
    <n v="3"/>
    <n v="5"/>
    <n v="4"/>
    <s v="Price_inflation Insecurity_and_instability Supply_shortage"/>
    <n v="1"/>
    <n v="0"/>
    <n v="0"/>
    <n v="1"/>
    <n v="1"/>
    <n v="0"/>
    <n v="0"/>
    <n v="0"/>
    <n v="0"/>
    <n v="0"/>
    <n v="0"/>
    <s v="yes"/>
    <s v="yes"/>
    <m/>
    <n v="380"/>
    <n v="380"/>
    <n v="22"/>
    <s v="Wholesaler"/>
    <n v="3"/>
    <n v="5"/>
    <n v="4"/>
    <s v="Price_inflation Insecurity_and_instability Supply_shortage"/>
    <n v="1"/>
    <n v="0"/>
    <n v="0"/>
    <n v="1"/>
    <n v="1"/>
    <n v="0"/>
    <n v="0"/>
    <n v="0"/>
    <n v="0"/>
    <n v="0"/>
    <n v="0"/>
    <s v="yes"/>
    <s v="yes"/>
    <m/>
    <n v="80"/>
    <n v="80"/>
    <n v="22"/>
    <s v="Wholesaler"/>
    <n v="2"/>
    <n v="3"/>
    <n v="2.5"/>
    <s v="Price_inflation"/>
    <n v="1"/>
    <n v="0"/>
    <n v="0"/>
    <n v="0"/>
    <n v="0"/>
    <n v="0"/>
    <n v="0"/>
    <n v="0"/>
    <n v="0"/>
    <n v="0"/>
    <n v="0"/>
    <s v="no"/>
    <m/>
    <m/>
    <m/>
    <m/>
    <m/>
    <m/>
    <m/>
    <m/>
    <m/>
    <m/>
    <m/>
    <m/>
    <m/>
    <m/>
    <m/>
    <m/>
    <m/>
    <m/>
    <m/>
    <m/>
    <m/>
    <s v="yes"/>
    <s v="yes"/>
    <n v="80"/>
    <n v="100"/>
    <n v="125"/>
    <n v="22"/>
    <s v="Wholesaler"/>
    <n v="2"/>
    <n v="3"/>
    <n v="2.5"/>
    <s v="Price_inflation"/>
    <n v="1"/>
    <n v="0"/>
    <n v="0"/>
    <n v="0"/>
    <n v="0"/>
    <n v="0"/>
    <n v="0"/>
    <n v="0"/>
    <n v="0"/>
    <n v="0"/>
    <n v="0"/>
    <s v="yes"/>
    <s v="yes"/>
    <m/>
    <n v="100"/>
    <n v="100"/>
    <n v="22"/>
    <s v="Wholesaler"/>
    <n v="2"/>
    <n v="3"/>
    <n v="2.5"/>
    <s v="Price_inflation"/>
    <n v="1"/>
    <n v="0"/>
    <n v="0"/>
    <n v="0"/>
    <n v="0"/>
    <n v="0"/>
    <n v="0"/>
    <n v="0"/>
    <n v="0"/>
    <n v="0"/>
    <n v="0"/>
    <s v="yes"/>
    <s v="yes"/>
    <m/>
    <n v="370"/>
    <n v="370"/>
    <n v="22"/>
    <s v="Wholesaler"/>
    <n v="2"/>
    <n v="3"/>
    <n v="2.5"/>
    <s v="Price_inflation"/>
    <n v="1"/>
    <n v="0"/>
    <n v="0"/>
    <n v="0"/>
    <n v="0"/>
    <n v="0"/>
    <n v="0"/>
    <n v="0"/>
    <n v="0"/>
    <n v="0"/>
    <n v="0"/>
    <s v="لا يوجد محطة تعبئة مياه معالجة"/>
    <n v="21888825"/>
    <s v="f0d101f8-b723-414e-912f-88e0663caa4f"/>
    <s v="2018-04-28T15:05:08"/>
    <n v="164"/>
  </r>
  <r>
    <s v="YE0197"/>
    <s v="2018-04-28T18:02:48.760+03:00"/>
    <s v="2018-04-28T18:07:37.331+03:00"/>
    <s v="2018-04-28"/>
    <s v="ee.humanitarianresponse.info:oSuGHAzdA1FipyGD"/>
    <s v="2018-04-24"/>
    <s v="المدينة القديمة"/>
    <s v="Old City"/>
    <x v="11"/>
    <s v="YE22"/>
    <s v="Monabbih"/>
    <s v="YE2203"/>
    <s v="سوق منبه"/>
    <s v="City"/>
    <s v="District_level_market"/>
    <s v="Rural"/>
    <s v="yes"/>
    <s v="yes"/>
    <m/>
    <n v="360"/>
    <n v="360"/>
    <n v="22"/>
    <s v="Wholesaler"/>
    <n v="3"/>
    <n v="5"/>
    <n v="4"/>
    <s v="Price_inflation Insecurity_and_instability Supply_shortage"/>
    <n v="1"/>
    <n v="0"/>
    <n v="0"/>
    <n v="1"/>
    <n v="1"/>
    <n v="0"/>
    <n v="0"/>
    <n v="0"/>
    <n v="0"/>
    <n v="0"/>
    <n v="0"/>
    <s v="yes"/>
    <s v="yes"/>
    <m/>
    <n v="380"/>
    <n v="380"/>
    <n v="22"/>
    <s v="Wholesaler"/>
    <n v="3"/>
    <n v="5"/>
    <n v="4"/>
    <s v="Price_inflation Insecurity_and_instability Supply_shortage"/>
    <n v="1"/>
    <n v="0"/>
    <n v="0"/>
    <n v="1"/>
    <n v="1"/>
    <n v="0"/>
    <n v="0"/>
    <n v="0"/>
    <n v="0"/>
    <n v="0"/>
    <n v="0"/>
    <s v="yes"/>
    <s v="yes"/>
    <m/>
    <n v="80"/>
    <n v="80"/>
    <n v="22"/>
    <s v="Wholesaler"/>
    <n v="2"/>
    <n v="3"/>
    <n v="2.5"/>
    <s v="Price_inflation Liquidity_shortage"/>
    <n v="1"/>
    <n v="1"/>
    <n v="0"/>
    <n v="0"/>
    <n v="0"/>
    <n v="0"/>
    <n v="0"/>
    <n v="0"/>
    <n v="0"/>
    <n v="0"/>
    <n v="0"/>
    <s v="no"/>
    <m/>
    <m/>
    <m/>
    <m/>
    <m/>
    <m/>
    <m/>
    <m/>
    <m/>
    <m/>
    <m/>
    <m/>
    <m/>
    <m/>
    <m/>
    <m/>
    <m/>
    <m/>
    <m/>
    <m/>
    <m/>
    <s v="yes"/>
    <s v="yes"/>
    <n v="75"/>
    <n v="80"/>
    <n v="106.66666666666667"/>
    <n v="22"/>
    <s v="Wholesaler"/>
    <n v="2"/>
    <n v="3"/>
    <n v="2.5"/>
    <s v="Price_inflation Liquidity_shortage"/>
    <n v="1"/>
    <n v="1"/>
    <n v="0"/>
    <n v="0"/>
    <n v="0"/>
    <n v="0"/>
    <n v="0"/>
    <n v="0"/>
    <n v="0"/>
    <n v="0"/>
    <n v="0"/>
    <s v="yes"/>
    <s v="yes"/>
    <m/>
    <n v="90"/>
    <n v="90"/>
    <n v="22"/>
    <s v="Wholesaler"/>
    <n v="2"/>
    <n v="3"/>
    <n v="2.5"/>
    <s v="Price_inflation Liquidity_shortage"/>
    <n v="1"/>
    <n v="1"/>
    <n v="0"/>
    <n v="0"/>
    <n v="0"/>
    <n v="0"/>
    <n v="0"/>
    <n v="0"/>
    <n v="0"/>
    <n v="0"/>
    <n v="0"/>
    <s v="yes"/>
    <s v="no"/>
    <n v="12"/>
    <n v="400"/>
    <n v="333.33333333333337"/>
    <n v="22"/>
    <s v="Wholesaler"/>
    <n v="2"/>
    <n v="3"/>
    <n v="2.5"/>
    <s v="Price_inflation Liquidity_shortage"/>
    <n v="1"/>
    <n v="1"/>
    <n v="0"/>
    <n v="0"/>
    <n v="0"/>
    <n v="0"/>
    <n v="0"/>
    <n v="0"/>
    <n v="0"/>
    <n v="0"/>
    <n v="0"/>
    <s v="لا يوجد محطة تعبئة المياه المعالجة"/>
    <n v="21889566"/>
    <s v="0246b1a0-7c75-4c4f-b94a-13e21fc34c88"/>
    <s v="2018-04-28T15:35:31"/>
    <n v="165"/>
  </r>
  <r>
    <s v="YE0198"/>
    <s v="2018-04-28T18:07:37.603+03:00"/>
    <s v="2018-04-28T18:11:54.774+03:00"/>
    <s v="2018-04-28"/>
    <s v="ee.humanitarianresponse.info:oSuGHAzdA1FipyGD"/>
    <s v="2018-04-24"/>
    <s v="المدينة القديمة"/>
    <s v="Old City"/>
    <x v="11"/>
    <s v="YE22"/>
    <s v="Monabbih"/>
    <s v="YE2203"/>
    <s v="سوق منبه"/>
    <s v="Ghalil Market"/>
    <s v="District_level_market"/>
    <s v="Rural"/>
    <s v="yes"/>
    <s v="yes"/>
    <m/>
    <n v="370"/>
    <n v="370"/>
    <n v="22"/>
    <s v="Wholesaler"/>
    <n v="3"/>
    <n v="5"/>
    <n v="4"/>
    <s v="Price_inflation Insecurity_and_instability Supply_shortage"/>
    <n v="1"/>
    <n v="0"/>
    <n v="0"/>
    <n v="1"/>
    <n v="1"/>
    <n v="0"/>
    <n v="0"/>
    <n v="0"/>
    <n v="0"/>
    <n v="0"/>
    <n v="0"/>
    <s v="yes"/>
    <s v="yes"/>
    <m/>
    <n v="380"/>
    <n v="380"/>
    <n v="22"/>
    <s v="Wholesaler"/>
    <n v="3"/>
    <n v="5"/>
    <n v="4"/>
    <s v="Price_inflation Liquidity_shortage Insecurity_and_instability"/>
    <n v="1"/>
    <n v="1"/>
    <n v="0"/>
    <n v="1"/>
    <n v="0"/>
    <n v="0"/>
    <n v="0"/>
    <n v="0"/>
    <n v="0"/>
    <n v="0"/>
    <n v="0"/>
    <s v="yes"/>
    <s v="yes"/>
    <m/>
    <n v="90"/>
    <n v="90"/>
    <n v="22"/>
    <s v="Wholesaler"/>
    <n v="2"/>
    <n v="3"/>
    <n v="2.5"/>
    <s v="Price_inflation"/>
    <n v="1"/>
    <n v="0"/>
    <n v="0"/>
    <n v="0"/>
    <n v="0"/>
    <n v="0"/>
    <n v="0"/>
    <n v="0"/>
    <n v="0"/>
    <n v="0"/>
    <n v="0"/>
    <s v="no"/>
    <m/>
    <m/>
    <m/>
    <m/>
    <m/>
    <m/>
    <m/>
    <m/>
    <m/>
    <m/>
    <m/>
    <m/>
    <m/>
    <m/>
    <m/>
    <m/>
    <m/>
    <m/>
    <m/>
    <m/>
    <m/>
    <s v="yes"/>
    <s v="yes"/>
    <n v="80"/>
    <n v="90"/>
    <n v="112.5"/>
    <n v="22"/>
    <s v="Wholesaler"/>
    <n v="2"/>
    <n v="3"/>
    <n v="2.5"/>
    <s v="Price_inflation Transportation_issues"/>
    <n v="1"/>
    <n v="0"/>
    <n v="0"/>
    <n v="0"/>
    <n v="0"/>
    <n v="0"/>
    <n v="1"/>
    <n v="0"/>
    <n v="0"/>
    <n v="0"/>
    <n v="0"/>
    <s v="yes"/>
    <s v="yes"/>
    <m/>
    <n v="90"/>
    <n v="90"/>
    <n v="22"/>
    <s v="Wholesaler"/>
    <n v="2"/>
    <n v="3"/>
    <n v="2.5"/>
    <s v="Price_inflation Transportation_issues"/>
    <n v="1"/>
    <n v="0"/>
    <n v="0"/>
    <n v="0"/>
    <n v="0"/>
    <n v="0"/>
    <n v="1"/>
    <n v="0"/>
    <n v="0"/>
    <n v="0"/>
    <n v="0"/>
    <s v="yes"/>
    <s v="yes"/>
    <m/>
    <n v="360"/>
    <n v="360"/>
    <n v="22"/>
    <s v="Wholesaler"/>
    <n v="2"/>
    <n v="3"/>
    <n v="2.5"/>
    <s v="Price_inflation"/>
    <n v="1"/>
    <n v="0"/>
    <n v="0"/>
    <n v="0"/>
    <n v="0"/>
    <n v="0"/>
    <n v="0"/>
    <n v="0"/>
    <n v="0"/>
    <n v="0"/>
    <n v="0"/>
    <s v="لا يوجد محطة تعبئة المياه المعالجة"/>
    <n v="21889567"/>
    <s v="50ac997f-747c-454b-adbd-c4f8f78da70f"/>
    <s v="2018-04-28T15:35:32"/>
    <n v="166"/>
  </r>
  <r>
    <s v="YE0025"/>
    <s v="2018-04-29T10:12:41.613+03:00"/>
    <s v="2018-04-29T16:26:09.141+03:00"/>
    <s v="2018-04-29"/>
    <s v="ee.humanitarianresponse.info:Ip4qc9FLjsTQAC0Y"/>
    <s v="2018-04-24"/>
    <s v="رويا أمل الدولية"/>
    <s v="Vision Hope International"/>
    <x v="0"/>
    <s v="YE17"/>
    <s v="Najrah"/>
    <s v="YE1726"/>
    <s v="الامان"/>
    <s v="Al-Sharea Al-A'm -Al-Kaidah / Al-thalatheen"/>
    <s v="District_level_market"/>
    <s v="Rural"/>
    <s v="yes"/>
    <s v="yes"/>
    <m/>
    <n v="350"/>
    <n v="350"/>
    <n v="17"/>
    <s v="Other"/>
    <n v="1"/>
    <n v="3"/>
    <n v="2"/>
    <s v="Price_inflation Liquidity_shortage"/>
    <n v="1"/>
    <n v="1"/>
    <n v="0"/>
    <n v="0"/>
    <n v="0"/>
    <n v="0"/>
    <n v="0"/>
    <n v="0"/>
    <n v="0"/>
    <n v="0"/>
    <n v="0"/>
    <s v="yes"/>
    <s v="yes"/>
    <m/>
    <n v="345"/>
    <n v="345"/>
    <n v="18"/>
    <s v="Other"/>
    <n v="1"/>
    <n v="3"/>
    <n v="2"/>
    <s v="Price_inflation Liquidity_shortage"/>
    <n v="1"/>
    <n v="1"/>
    <n v="0"/>
    <n v="0"/>
    <n v="0"/>
    <n v="0"/>
    <n v="0"/>
    <n v="0"/>
    <n v="0"/>
    <n v="0"/>
    <n v="0"/>
    <s v="yes"/>
    <s v="yes"/>
    <m/>
    <n v="100"/>
    <n v="100"/>
    <n v="17"/>
    <s v="Wholesaler"/>
    <n v="2"/>
    <n v="14"/>
    <n v="8"/>
    <s v="Price_inflation Liquidity_shortage Shortage_of_demand"/>
    <n v="1"/>
    <n v="1"/>
    <n v="1"/>
    <n v="0"/>
    <n v="0"/>
    <n v="0"/>
    <n v="0"/>
    <n v="0"/>
    <n v="0"/>
    <n v="0"/>
    <n v="0"/>
    <s v="yes"/>
    <s v="yes"/>
    <m/>
    <n v="200"/>
    <n v="200"/>
    <n v="23"/>
    <s v="Other"/>
    <n v="3"/>
    <n v="6"/>
    <n v="4.5"/>
    <s v="Price_inflation Liquidity_shortage"/>
    <n v="1"/>
    <n v="1"/>
    <n v="0"/>
    <n v="0"/>
    <n v="0"/>
    <n v="0"/>
    <n v="0"/>
    <n v="0"/>
    <n v="0"/>
    <n v="0"/>
    <n v="0"/>
    <s v="yes"/>
    <s v="yes"/>
    <n v="1"/>
    <n v="100"/>
    <n v="100"/>
    <n v="18"/>
    <s v="Wholesaler"/>
    <n v="1"/>
    <n v="2"/>
    <n v="1.5"/>
    <s v="Price_inflation Liquidity_shortage"/>
    <n v="1"/>
    <n v="1"/>
    <n v="0"/>
    <n v="0"/>
    <n v="0"/>
    <n v="0"/>
    <n v="0"/>
    <n v="0"/>
    <n v="0"/>
    <n v="0"/>
    <n v="0"/>
    <s v="yes"/>
    <s v="yes"/>
    <m/>
    <n v="80"/>
    <n v="80"/>
    <n v="18"/>
    <s v="Wholesaler"/>
    <n v="1"/>
    <n v="2"/>
    <n v="1.5"/>
    <s v="Price_inflation Liquidity_shortage Shortage_of_demand"/>
    <n v="1"/>
    <n v="1"/>
    <n v="1"/>
    <n v="0"/>
    <n v="0"/>
    <n v="0"/>
    <n v="0"/>
    <n v="0"/>
    <n v="0"/>
    <n v="0"/>
    <n v="0"/>
    <s v="yes"/>
    <s v="yes"/>
    <m/>
    <n v="400"/>
    <n v="400"/>
    <n v="18"/>
    <s v="Wholesaler"/>
    <n v="1"/>
    <n v="2"/>
    <n v="1.5"/>
    <s v="Price_inflation Liquidity_shortage"/>
    <n v="1"/>
    <n v="1"/>
    <n v="0"/>
    <n v="0"/>
    <n v="0"/>
    <n v="0"/>
    <n v="0"/>
    <n v="0"/>
    <n v="0"/>
    <n v="0"/>
    <n v="0"/>
    <s v="عدم اقبال المواطنين علي شراء احتياجتهم بسبب الوضع المعيشي في هذة الاوضاع . صعوبه في شراء بعض المستلزمات بسبب رفع الاسعار وعدم وجود الاشغال. عدم توفر بعض المواد المستهلكة بسبب ارتفاع الاسعار وتوريدها من الخارج . بعض القرى من المديرية تواجة صعوبة في النزول الي السوق لشراء احتياجتهم بسبب صعوبه الطرق وبعد المسافة وعدم وجود الفلوس الكافية للتسوف."/>
    <n v="21921782"/>
    <s v="5c3a3396-73fc-44ef-bdd5-ef444d11b7e0"/>
    <s v="2018-04-29T13:50:28"/>
    <n v="220"/>
  </r>
  <r>
    <s v="YE0161"/>
    <s v="2018-04-27T22:51:34.078+03:00"/>
    <s v="2018-04-28T17:03:18.105+03:00"/>
    <s v="2018-04-27"/>
    <s v="ee.humanitarianresponse.info:oSuGHAzdA1FipyGD"/>
    <s v="2018-04-25"/>
    <s v="المدينة القديمة"/>
    <s v="Old City"/>
    <x v="9"/>
    <s v="YE23"/>
    <s v="Nihm"/>
    <s v="YE2303"/>
    <s v="سوق نهم"/>
    <s v="Hai Al Etha'a"/>
    <s v="District_level_market"/>
    <s v="Rural"/>
    <s v="yes"/>
    <s v="yes"/>
    <m/>
    <n v="370"/>
    <n v="370"/>
    <n v="26"/>
    <s v="Wholesaler"/>
    <n v="3"/>
    <n v="5"/>
    <n v="4"/>
    <s v="Price_inflation Liquidity_shortage Insecurity_and_instability Supply_shortage"/>
    <n v="1"/>
    <n v="1"/>
    <n v="0"/>
    <n v="1"/>
    <n v="1"/>
    <n v="0"/>
    <n v="0"/>
    <n v="0"/>
    <n v="0"/>
    <n v="0"/>
    <n v="0"/>
    <s v="yes"/>
    <s v="yes"/>
    <m/>
    <n v="370"/>
    <n v="370"/>
    <n v="26"/>
    <s v="Wholesaler"/>
    <n v="3"/>
    <n v="4"/>
    <n v="3.5"/>
    <s v="Price_inflation Liquidity_shortage Insecurity_and_instability Supply_shortage"/>
    <n v="1"/>
    <n v="1"/>
    <n v="0"/>
    <n v="1"/>
    <n v="1"/>
    <n v="0"/>
    <n v="0"/>
    <n v="0"/>
    <n v="0"/>
    <n v="0"/>
    <n v="0"/>
    <s v="yes"/>
    <s v="yes"/>
    <m/>
    <n v="80"/>
    <n v="80"/>
    <n v="23"/>
    <s v="Wholesaler"/>
    <n v="1"/>
    <n v="2"/>
    <n v="1.5"/>
    <s v="Price_inflation Liquidity_shortage"/>
    <n v="1"/>
    <n v="1"/>
    <n v="0"/>
    <n v="0"/>
    <n v="0"/>
    <n v="0"/>
    <n v="0"/>
    <n v="0"/>
    <n v="0"/>
    <n v="0"/>
    <n v="0"/>
    <s v="yes"/>
    <s v="yes"/>
    <m/>
    <n v="150"/>
    <n v="150"/>
    <n v="23"/>
    <s v="Wholesaler"/>
    <n v="1"/>
    <n v="2"/>
    <n v="1.5"/>
    <s v="Price_inflation Liquidity_shortage"/>
    <n v="1"/>
    <n v="1"/>
    <n v="0"/>
    <n v="0"/>
    <n v="0"/>
    <n v="0"/>
    <n v="0"/>
    <n v="0"/>
    <n v="0"/>
    <n v="0"/>
    <n v="0"/>
    <s v="yes"/>
    <s v="yes"/>
    <n v="80"/>
    <n v="100"/>
    <n v="125"/>
    <n v="23"/>
    <s v="Wholesaler"/>
    <n v="1"/>
    <n v="2"/>
    <n v="1.5"/>
    <s v="Price_inflation Liquidity_shortage"/>
    <n v="1"/>
    <n v="1"/>
    <n v="0"/>
    <n v="0"/>
    <n v="0"/>
    <n v="0"/>
    <n v="0"/>
    <n v="0"/>
    <n v="0"/>
    <n v="0"/>
    <n v="0"/>
    <s v="yes"/>
    <s v="yes"/>
    <m/>
    <n v="100"/>
    <n v="100"/>
    <n v="23"/>
    <s v="Wholesaler"/>
    <n v="1"/>
    <n v="2"/>
    <n v="1.5"/>
    <s v="Price_inflation"/>
    <n v="1"/>
    <n v="0"/>
    <n v="0"/>
    <n v="0"/>
    <n v="0"/>
    <n v="0"/>
    <n v="0"/>
    <n v="0"/>
    <n v="0"/>
    <n v="0"/>
    <n v="0"/>
    <s v="yes"/>
    <s v="yes"/>
    <m/>
    <n v="370"/>
    <n v="370"/>
    <n v="23"/>
    <s v="Wholesaler"/>
    <n v="2"/>
    <n v="3"/>
    <n v="2.5"/>
    <s v="Price_inflation"/>
    <n v="1"/>
    <n v="0"/>
    <n v="0"/>
    <n v="0"/>
    <n v="0"/>
    <n v="0"/>
    <n v="0"/>
    <n v="0"/>
    <n v="0"/>
    <n v="0"/>
    <n v="0"/>
    <m/>
    <n v="21888468"/>
    <s v="d611e542-f07a-473a-9861-4883d9210215"/>
    <s v="2018-04-28T14:52:38"/>
    <n v="158"/>
  </r>
  <r>
    <s v="YE0162"/>
    <s v="2018-04-28T17:03:18.356+03:00"/>
    <s v="2018-04-28T17:09:37.387+03:00"/>
    <s v="2018-04-28"/>
    <s v="ee.humanitarianresponse.info:oSuGHAzdA1FipyGD"/>
    <s v="2018-04-25"/>
    <s v="المدينة القديمة"/>
    <s v="Old City"/>
    <x v="9"/>
    <s v="YE23"/>
    <s v="Nihm"/>
    <s v="YE2303"/>
    <s v="سوق نهم"/>
    <s v="Al - Hardi Wholesale Stores"/>
    <s v="District_level_market"/>
    <s v="Rural"/>
    <s v="yes"/>
    <s v="yes"/>
    <m/>
    <n v="370"/>
    <n v="370"/>
    <n v="26"/>
    <s v="Wholesaler"/>
    <n v="3"/>
    <n v="5"/>
    <n v="4"/>
    <s v="Price_inflation Insecurity_and_instability Supply_shortage"/>
    <n v="1"/>
    <n v="0"/>
    <n v="0"/>
    <n v="1"/>
    <n v="1"/>
    <n v="0"/>
    <n v="0"/>
    <n v="0"/>
    <n v="0"/>
    <n v="0"/>
    <n v="0"/>
    <s v="yes"/>
    <s v="yes"/>
    <m/>
    <n v="370"/>
    <n v="370"/>
    <n v="26"/>
    <s v="Wholesaler"/>
    <n v="3"/>
    <n v="5"/>
    <n v="4"/>
    <s v="Price_inflation Insecurity_and_instability Supply_shortage"/>
    <n v="1"/>
    <n v="0"/>
    <n v="0"/>
    <n v="1"/>
    <n v="1"/>
    <n v="0"/>
    <n v="0"/>
    <n v="0"/>
    <n v="0"/>
    <n v="0"/>
    <n v="0"/>
    <s v="yes"/>
    <s v="yes"/>
    <m/>
    <n v="70"/>
    <n v="70"/>
    <n v="23"/>
    <s v="Wholesaler"/>
    <n v="1"/>
    <n v="2"/>
    <n v="1.5"/>
    <s v="Price_inflation Liquidity_shortage"/>
    <n v="1"/>
    <n v="1"/>
    <n v="0"/>
    <n v="0"/>
    <n v="0"/>
    <n v="0"/>
    <n v="0"/>
    <n v="0"/>
    <n v="0"/>
    <n v="0"/>
    <n v="0"/>
    <s v="yes"/>
    <s v="yes"/>
    <m/>
    <n v="150"/>
    <n v="150"/>
    <n v="23"/>
    <s v="Wholesaler"/>
    <n v="1"/>
    <n v="1"/>
    <n v="1"/>
    <s v="Price_inflation"/>
    <n v="1"/>
    <n v="0"/>
    <n v="0"/>
    <n v="0"/>
    <n v="0"/>
    <n v="0"/>
    <n v="0"/>
    <n v="0"/>
    <n v="0"/>
    <n v="0"/>
    <n v="0"/>
    <s v="yes"/>
    <s v="yes"/>
    <n v="80"/>
    <n v="100"/>
    <n v="125"/>
    <n v="23"/>
    <s v="Wholesaler"/>
    <n v="1"/>
    <n v="2"/>
    <n v="1.5"/>
    <s v="Price_inflation"/>
    <n v="1"/>
    <n v="0"/>
    <n v="0"/>
    <n v="0"/>
    <n v="0"/>
    <n v="0"/>
    <n v="0"/>
    <n v="0"/>
    <n v="0"/>
    <n v="0"/>
    <n v="0"/>
    <s v="yes"/>
    <s v="yes"/>
    <m/>
    <n v="100"/>
    <n v="100"/>
    <n v="23"/>
    <s v="Wholesaler"/>
    <n v="1"/>
    <n v="2"/>
    <n v="1.5"/>
    <s v="Price_inflation"/>
    <n v="1"/>
    <n v="0"/>
    <n v="0"/>
    <n v="0"/>
    <n v="0"/>
    <n v="0"/>
    <n v="0"/>
    <n v="0"/>
    <n v="0"/>
    <n v="0"/>
    <n v="0"/>
    <s v="yes"/>
    <s v="no"/>
    <n v="12"/>
    <n v="400"/>
    <n v="333.33333333333337"/>
    <n v="23"/>
    <s v="Wholesaler"/>
    <n v="1"/>
    <n v="2"/>
    <n v="1.5"/>
    <s v="Price_inflation"/>
    <n v="1"/>
    <n v="0"/>
    <n v="0"/>
    <n v="0"/>
    <n v="0"/>
    <n v="0"/>
    <n v="0"/>
    <n v="0"/>
    <n v="0"/>
    <n v="0"/>
    <n v="0"/>
    <m/>
    <n v="21888469"/>
    <s v="c5de0535-4993-4a23-b215-dd31837c2bb8"/>
    <s v="2018-04-28T14:52:39"/>
    <n v="159"/>
  </r>
  <r>
    <s v="YE0163"/>
    <s v="2018-04-28T17:09:37.629+03:00"/>
    <s v="2018-04-28T17:16:00.772+03:00"/>
    <s v="2018-04-28"/>
    <s v="ee.humanitarianresponse.info:oSuGHAzdA1FipyGD"/>
    <s v="2018-04-25"/>
    <s v="المدينة القديمة"/>
    <s v="Old City"/>
    <x v="9"/>
    <s v="YE23"/>
    <s v="Nihm"/>
    <s v="YE2303"/>
    <s v="سوق نهم"/>
    <s v="El Zahraa Wholesale Supplies"/>
    <s v="District_level_market"/>
    <s v="Rural"/>
    <s v="yes"/>
    <s v="yes"/>
    <m/>
    <n v="370"/>
    <n v="370"/>
    <n v="26"/>
    <s v="Wholesaler"/>
    <n v="2"/>
    <n v="4"/>
    <n v="3"/>
    <s v="Price_inflation Insecurity_and_instability Supply_shortage"/>
    <n v="1"/>
    <n v="0"/>
    <n v="0"/>
    <n v="1"/>
    <n v="1"/>
    <n v="0"/>
    <n v="0"/>
    <n v="0"/>
    <n v="0"/>
    <n v="0"/>
    <n v="0"/>
    <s v="yes"/>
    <s v="yes"/>
    <m/>
    <n v="370"/>
    <n v="370"/>
    <n v="26"/>
    <s v="Wholesaler"/>
    <n v="3"/>
    <n v="4"/>
    <n v="3.5"/>
    <s v="Price_inflation Insecurity_and_instability Supply_shortage"/>
    <n v="1"/>
    <n v="0"/>
    <n v="0"/>
    <n v="1"/>
    <n v="1"/>
    <n v="0"/>
    <n v="0"/>
    <n v="0"/>
    <n v="0"/>
    <n v="0"/>
    <n v="0"/>
    <s v="yes"/>
    <s v="yes"/>
    <m/>
    <n v="70"/>
    <n v="70"/>
    <n v="23"/>
    <s v="Wholesaler"/>
    <n v="1"/>
    <n v="2"/>
    <n v="1.5"/>
    <s v="Price_inflation"/>
    <n v="1"/>
    <n v="0"/>
    <n v="0"/>
    <n v="0"/>
    <n v="0"/>
    <n v="0"/>
    <n v="0"/>
    <n v="0"/>
    <n v="0"/>
    <n v="0"/>
    <n v="0"/>
    <s v="yes"/>
    <s v="yes"/>
    <m/>
    <n v="130"/>
    <n v="130"/>
    <n v="23"/>
    <s v="Wholesaler"/>
    <n v="1"/>
    <n v="1"/>
    <n v="1"/>
    <s v="Price_inflation"/>
    <n v="1"/>
    <n v="0"/>
    <n v="0"/>
    <n v="0"/>
    <n v="0"/>
    <n v="0"/>
    <n v="0"/>
    <n v="0"/>
    <n v="0"/>
    <n v="0"/>
    <n v="0"/>
    <s v="yes"/>
    <s v="yes"/>
    <n v="75"/>
    <n v="80"/>
    <n v="106.66666666666667"/>
    <n v="23"/>
    <s v="Wholesaler"/>
    <n v="2"/>
    <n v="3"/>
    <n v="2.5"/>
    <s v="Price_inflation"/>
    <n v="1"/>
    <n v="0"/>
    <n v="0"/>
    <n v="0"/>
    <n v="0"/>
    <n v="0"/>
    <n v="0"/>
    <n v="0"/>
    <n v="0"/>
    <n v="0"/>
    <n v="0"/>
    <s v="yes"/>
    <s v="yes"/>
    <m/>
    <n v="80"/>
    <n v="80"/>
    <n v="23"/>
    <s v="Wholesaler"/>
    <n v="2"/>
    <n v="3"/>
    <n v="2.5"/>
    <s v="Price_inflation"/>
    <n v="1"/>
    <n v="0"/>
    <n v="0"/>
    <n v="0"/>
    <n v="0"/>
    <n v="0"/>
    <n v="0"/>
    <n v="0"/>
    <n v="0"/>
    <n v="0"/>
    <n v="0"/>
    <s v="yes"/>
    <s v="no"/>
    <n v="12"/>
    <n v="390"/>
    <n v="325"/>
    <n v="23"/>
    <s v="Wholesaler"/>
    <n v="2"/>
    <n v="3"/>
    <n v="2.5"/>
    <s v="Price_inflation"/>
    <n v="1"/>
    <n v="0"/>
    <n v="0"/>
    <n v="0"/>
    <n v="0"/>
    <n v="0"/>
    <n v="0"/>
    <n v="0"/>
    <n v="0"/>
    <n v="0"/>
    <n v="0"/>
    <m/>
    <n v="21888470"/>
    <s v="07dbc1fa-7c9c-44a3-b0c0-6dacf883fdd3"/>
    <s v="2018-04-28T14:52:40"/>
    <n v="160"/>
  </r>
  <r>
    <s v="YE0185"/>
    <s v="2018-04-28T19:58:10.261+03:00"/>
    <s v="2018-04-28T20:03:38.051+03:00"/>
    <s v="2018-04-28"/>
    <s v="ee.humanitarianresponse.info:oSuGHAzdA1FipyGD"/>
    <s v="2018-04-25"/>
    <s v="المدينة القديمة"/>
    <s v="Old City"/>
    <x v="7"/>
    <s v="YE13"/>
    <s v="Old City"/>
    <s v="YE1301"/>
    <s v="صنعاء القديمة"/>
    <s v="AlSalakhana"/>
    <s v="Governorate_capital_market"/>
    <s v="Urban"/>
    <s v="yes"/>
    <s v="yes"/>
    <m/>
    <n v="370"/>
    <n v="370"/>
    <n v="26"/>
    <s v="Wholesaler"/>
    <n v="2"/>
    <n v="5"/>
    <n v="3.5"/>
    <s v="Price_inflation Liquidity_shortage Supply_shortage"/>
    <n v="1"/>
    <n v="1"/>
    <n v="0"/>
    <n v="0"/>
    <n v="1"/>
    <n v="0"/>
    <n v="0"/>
    <n v="0"/>
    <n v="0"/>
    <n v="0"/>
    <n v="0"/>
    <s v="yes"/>
    <s v="yes"/>
    <m/>
    <n v="370"/>
    <n v="370"/>
    <n v="26"/>
    <s v="Wholesaler"/>
    <n v="2"/>
    <n v="5"/>
    <n v="3.5"/>
    <s v="Price_inflation Liquidity_shortage Supply_shortage"/>
    <n v="1"/>
    <n v="1"/>
    <n v="0"/>
    <n v="0"/>
    <n v="1"/>
    <n v="0"/>
    <n v="0"/>
    <n v="0"/>
    <n v="0"/>
    <n v="0"/>
    <n v="0"/>
    <s v="yes"/>
    <s v="yes"/>
    <m/>
    <n v="80"/>
    <n v="80"/>
    <n v="13"/>
    <s v="Wholesaler"/>
    <n v="1"/>
    <n v="2"/>
    <n v="1.5"/>
    <s v="Price_inflation Liquidity_shortage"/>
    <n v="1"/>
    <n v="1"/>
    <n v="0"/>
    <n v="0"/>
    <n v="0"/>
    <n v="0"/>
    <n v="0"/>
    <n v="0"/>
    <n v="0"/>
    <n v="0"/>
    <n v="0"/>
    <s v="yes"/>
    <s v="yes"/>
    <m/>
    <n v="130"/>
    <n v="130"/>
    <n v="13"/>
    <s v="Wholesaler"/>
    <n v="1"/>
    <n v="1"/>
    <n v="1"/>
    <s v="Price_inflation Liquidity_shortage"/>
    <n v="1"/>
    <n v="1"/>
    <n v="0"/>
    <n v="0"/>
    <n v="0"/>
    <n v="0"/>
    <n v="0"/>
    <n v="0"/>
    <n v="0"/>
    <n v="0"/>
    <n v="0"/>
    <s v="yes"/>
    <s v="yes"/>
    <n v="80"/>
    <n v="100"/>
    <n v="125"/>
    <n v="13"/>
    <s v="Wholesaler"/>
    <n v="1"/>
    <n v="2"/>
    <n v="1.5"/>
    <s v="Price_inflation Liquidity_shortage"/>
    <n v="1"/>
    <n v="1"/>
    <n v="0"/>
    <n v="0"/>
    <n v="0"/>
    <n v="0"/>
    <n v="0"/>
    <n v="0"/>
    <n v="0"/>
    <n v="0"/>
    <n v="0"/>
    <s v="yes"/>
    <s v="yes"/>
    <m/>
    <n v="90"/>
    <n v="90"/>
    <n v="13"/>
    <s v="Wholesaler"/>
    <n v="1"/>
    <n v="2"/>
    <n v="1.5"/>
    <s v="Price_inflation Liquidity_shortage"/>
    <n v="1"/>
    <n v="1"/>
    <n v="0"/>
    <n v="0"/>
    <n v="0"/>
    <n v="0"/>
    <n v="0"/>
    <n v="0"/>
    <n v="0"/>
    <n v="0"/>
    <n v="0"/>
    <s v="yes"/>
    <s v="yes"/>
    <m/>
    <n v="360"/>
    <n v="360"/>
    <n v="13"/>
    <s v="Wholesaler"/>
    <n v="1"/>
    <n v="2"/>
    <n v="1.5"/>
    <s v="Price_inflation Liquidity_shortage"/>
    <n v="1"/>
    <n v="1"/>
    <n v="0"/>
    <n v="0"/>
    <n v="0"/>
    <n v="0"/>
    <n v="0"/>
    <n v="0"/>
    <n v="0"/>
    <n v="0"/>
    <n v="0"/>
    <m/>
    <n v="21892731"/>
    <s v="23fadb71-2a56-479b-b756-94ef11a30fa1"/>
    <s v="2018-04-28T17:16:15"/>
    <n v="188"/>
  </r>
  <r>
    <s v="YE0186"/>
    <s v="2018-04-28T20:03:38.287+03:00"/>
    <s v="2018-04-28T20:08:40.921+03:00"/>
    <s v="2018-04-28"/>
    <s v="ee.humanitarianresponse.info:oSuGHAzdA1FipyGD"/>
    <s v="2018-04-25"/>
    <s v="المدينة القديمة"/>
    <s v="Old City"/>
    <x v="7"/>
    <s v="YE13"/>
    <s v="Old City"/>
    <s v="YE1301"/>
    <s v="صنعاء القديمة"/>
    <s v="Thafer station"/>
    <s v="Governorate_capital_market"/>
    <s v="Urban"/>
    <s v="yes"/>
    <s v="yes"/>
    <m/>
    <n v="370"/>
    <n v="370"/>
    <n v="26"/>
    <m/>
    <n v="2"/>
    <n v="4"/>
    <n v="3"/>
    <s v="Price_inflation Supply_shortage Transportation_issues"/>
    <n v="1"/>
    <n v="0"/>
    <n v="0"/>
    <n v="0"/>
    <n v="1"/>
    <n v="0"/>
    <n v="1"/>
    <n v="0"/>
    <n v="0"/>
    <n v="0"/>
    <n v="0"/>
    <s v="yes"/>
    <s v="yes"/>
    <m/>
    <n v="370"/>
    <n v="370"/>
    <n v="26"/>
    <s v="Wholesaler"/>
    <n v="2"/>
    <n v="6"/>
    <n v="4"/>
    <s v="Price_inflation Liquidity_shortage Supply_shortage Transportation_issues"/>
    <n v="1"/>
    <n v="1"/>
    <n v="0"/>
    <n v="0"/>
    <n v="1"/>
    <n v="0"/>
    <n v="1"/>
    <n v="0"/>
    <n v="0"/>
    <n v="0"/>
    <n v="0"/>
    <s v="yes"/>
    <s v="yes"/>
    <m/>
    <n v="70"/>
    <n v="70"/>
    <n v="13"/>
    <s v="Wholesaler"/>
    <n v="1"/>
    <n v="2"/>
    <n v="1.5"/>
    <s v="Price_inflation Liquidity_shortage"/>
    <n v="1"/>
    <n v="1"/>
    <n v="0"/>
    <n v="0"/>
    <n v="0"/>
    <n v="0"/>
    <n v="0"/>
    <n v="0"/>
    <n v="0"/>
    <n v="0"/>
    <n v="0"/>
    <s v="yes"/>
    <s v="yes"/>
    <m/>
    <n v="150"/>
    <n v="150"/>
    <n v="13"/>
    <s v="Wholesaler"/>
    <n v="1"/>
    <n v="1"/>
    <n v="1"/>
    <s v="Price_inflation Liquidity_shortage"/>
    <n v="1"/>
    <n v="1"/>
    <n v="0"/>
    <n v="0"/>
    <n v="0"/>
    <n v="0"/>
    <n v="0"/>
    <n v="0"/>
    <n v="0"/>
    <n v="0"/>
    <n v="0"/>
    <s v="yes"/>
    <s v="yes"/>
    <n v="80"/>
    <n v="100"/>
    <n v="125"/>
    <n v="13"/>
    <s v="Wholesaler"/>
    <n v="1"/>
    <n v="2"/>
    <n v="1.5"/>
    <s v="Price_inflation Liquidity_shortage"/>
    <n v="1"/>
    <n v="1"/>
    <n v="0"/>
    <n v="0"/>
    <n v="0"/>
    <n v="0"/>
    <n v="0"/>
    <n v="0"/>
    <n v="0"/>
    <n v="0"/>
    <n v="0"/>
    <s v="yes"/>
    <s v="yes"/>
    <m/>
    <n v="90"/>
    <n v="90"/>
    <n v="13"/>
    <s v="Wholesaler"/>
    <n v="1"/>
    <n v="2"/>
    <n v="1.5"/>
    <s v="Price_inflation Liquidity_shortage"/>
    <n v="1"/>
    <n v="1"/>
    <n v="0"/>
    <n v="0"/>
    <n v="0"/>
    <n v="0"/>
    <n v="0"/>
    <n v="0"/>
    <n v="0"/>
    <n v="0"/>
    <n v="0"/>
    <s v="yes"/>
    <s v="yes"/>
    <m/>
    <n v="370"/>
    <n v="370"/>
    <n v="13"/>
    <s v="Wholesaler"/>
    <n v="1"/>
    <n v="2"/>
    <n v="1.5"/>
    <s v="Price_inflation Liquidity_shortage"/>
    <n v="1"/>
    <n v="1"/>
    <n v="0"/>
    <n v="0"/>
    <n v="0"/>
    <n v="0"/>
    <n v="0"/>
    <n v="0"/>
    <n v="0"/>
    <n v="0"/>
    <n v="0"/>
    <m/>
    <n v="21892733"/>
    <s v="336445bf-ef30-47aa-a3d8-a73542f4cf3e"/>
    <s v="2018-04-28T17:16:16"/>
    <n v="189"/>
  </r>
  <r>
    <s v="YE0194"/>
    <s v="2018-04-28T20:08:41.090+03:00"/>
    <s v="2018-04-28T20:12:18.323+03:00"/>
    <s v="2018-04-28"/>
    <s v="ee.humanitarianresponse.info:oSuGHAzdA1FipyGD"/>
    <s v="2018-04-25"/>
    <s v="المدينة القديمة"/>
    <s v="Old City"/>
    <x v="7"/>
    <s v="YE13"/>
    <s v="Old City"/>
    <s v="YE1301"/>
    <s v="صنعاء القديمة"/>
    <s v="Al madinah market"/>
    <s v="Governorate_capital_market"/>
    <s v="Urban"/>
    <s v="yes"/>
    <s v="yes"/>
    <m/>
    <n v="370"/>
    <n v="370"/>
    <n v="26"/>
    <s v="Wholesaler"/>
    <n v="2"/>
    <n v="6"/>
    <n v="4"/>
    <s v="Price_inflation Supply_shortage Transportation_issues"/>
    <n v="1"/>
    <n v="0"/>
    <n v="0"/>
    <n v="0"/>
    <n v="1"/>
    <n v="0"/>
    <n v="1"/>
    <n v="0"/>
    <n v="0"/>
    <n v="0"/>
    <n v="0"/>
    <s v="yes"/>
    <s v="yes"/>
    <m/>
    <n v="380"/>
    <n v="380"/>
    <n v="26"/>
    <s v="Wholesaler"/>
    <n v="2"/>
    <n v="6"/>
    <n v="4"/>
    <s v="Liquidity_shortage Supply_shortage Transportation_issues"/>
    <n v="0"/>
    <n v="1"/>
    <n v="0"/>
    <n v="0"/>
    <n v="1"/>
    <n v="0"/>
    <n v="1"/>
    <n v="0"/>
    <n v="0"/>
    <n v="0"/>
    <n v="0"/>
    <s v="yes"/>
    <s v="yes"/>
    <m/>
    <n v="80"/>
    <n v="80"/>
    <n v="13"/>
    <s v="Wholesaler"/>
    <n v="1"/>
    <n v="2"/>
    <n v="1.5"/>
    <s v="Price_inflation Liquidity_shortage"/>
    <n v="1"/>
    <n v="1"/>
    <n v="0"/>
    <n v="0"/>
    <n v="0"/>
    <n v="0"/>
    <n v="0"/>
    <n v="0"/>
    <n v="0"/>
    <n v="0"/>
    <n v="0"/>
    <s v="yes"/>
    <s v="yes"/>
    <m/>
    <n v="150"/>
    <n v="150"/>
    <n v="13"/>
    <s v="Wholesaler"/>
    <n v="1"/>
    <n v="1"/>
    <n v="1"/>
    <s v="Price_inflation Liquidity_shortage"/>
    <n v="1"/>
    <n v="1"/>
    <n v="0"/>
    <n v="0"/>
    <n v="0"/>
    <n v="0"/>
    <n v="0"/>
    <n v="0"/>
    <n v="0"/>
    <n v="0"/>
    <n v="0"/>
    <s v="yes"/>
    <s v="yes"/>
    <n v="80"/>
    <n v="90"/>
    <n v="112.5"/>
    <n v="13"/>
    <s v="Wholesaler"/>
    <n v="1"/>
    <n v="2"/>
    <n v="1.5"/>
    <s v="Price_inflation Liquidity_shortage"/>
    <n v="1"/>
    <n v="1"/>
    <n v="0"/>
    <n v="0"/>
    <n v="0"/>
    <n v="0"/>
    <n v="0"/>
    <n v="0"/>
    <n v="0"/>
    <n v="0"/>
    <n v="0"/>
    <s v="yes"/>
    <s v="yes"/>
    <m/>
    <n v="90"/>
    <n v="90"/>
    <n v="13"/>
    <s v="Wholesaler"/>
    <n v="1"/>
    <n v="2"/>
    <n v="1.5"/>
    <s v="Price_inflation Liquidity_shortage"/>
    <n v="1"/>
    <n v="1"/>
    <n v="0"/>
    <n v="0"/>
    <n v="0"/>
    <n v="0"/>
    <n v="0"/>
    <n v="0"/>
    <n v="0"/>
    <n v="0"/>
    <n v="0"/>
    <s v="yes"/>
    <s v="yes"/>
    <m/>
    <n v="360"/>
    <n v="360"/>
    <n v="13"/>
    <s v="Wholesaler"/>
    <n v="1"/>
    <n v="2"/>
    <n v="1.5"/>
    <s v="Price_inflation Liquidity_shortage"/>
    <n v="1"/>
    <n v="1"/>
    <n v="0"/>
    <n v="0"/>
    <n v="0"/>
    <n v="0"/>
    <n v="0"/>
    <n v="0"/>
    <n v="0"/>
    <n v="0"/>
    <n v="0"/>
    <m/>
    <n v="21892734"/>
    <s v="c344e52a-ecaa-4e1c-bdf0-1705d3227e9c"/>
    <s v="2018-04-28T17:16:17"/>
    <n v="190"/>
  </r>
  <r>
    <s v="YE0132"/>
    <s v="2018-04-28T20:39:47.126+03:00"/>
    <s v="2018-04-28T20:48:01.891+03:00"/>
    <s v="2018-04-28"/>
    <s v="ee.humanitarianresponse.info:XYIRcHzOD29jLGSS"/>
    <s v="2018-04-26"/>
    <s v="ACTED"/>
    <s v="ACTED"/>
    <x v="4"/>
    <s v="YE30"/>
    <s v="Qaatabah"/>
    <s v="YE3003"/>
    <s v="Sahdah"/>
    <s v="Al-khashabah"/>
    <s v="District_level_market"/>
    <s v="Rural"/>
    <s v="yes"/>
    <s v="yes"/>
    <m/>
    <n v="315"/>
    <n v="315"/>
    <n v="24"/>
    <s v="Other"/>
    <n v="20"/>
    <n v="30"/>
    <m/>
    <s v="Insecurity_and_instability Supply_shortage Transportation_issues"/>
    <n v="0"/>
    <n v="0"/>
    <n v="0"/>
    <n v="1"/>
    <n v="1"/>
    <n v="0"/>
    <n v="1"/>
    <n v="0"/>
    <n v="0"/>
    <n v="0"/>
    <n v="0"/>
    <s v="no"/>
    <m/>
    <m/>
    <m/>
    <m/>
    <m/>
    <m/>
    <m/>
    <m/>
    <m/>
    <m/>
    <m/>
    <m/>
    <m/>
    <m/>
    <m/>
    <m/>
    <m/>
    <m/>
    <m/>
    <m/>
    <m/>
    <s v="yes"/>
    <s v="yes"/>
    <m/>
    <n v="100"/>
    <n v="100"/>
    <n v="23"/>
    <s v="Wholesaler"/>
    <n v="3"/>
    <n v="7"/>
    <n v="5"/>
    <s v="Shortage_of_demand Supply_shortage Transportation_issues"/>
    <n v="0"/>
    <n v="0"/>
    <n v="1"/>
    <n v="0"/>
    <n v="1"/>
    <n v="0"/>
    <n v="1"/>
    <n v="0"/>
    <n v="0"/>
    <n v="0"/>
    <n v="0"/>
    <s v="yes"/>
    <s v="yes"/>
    <m/>
    <n v="200"/>
    <n v="200"/>
    <n v="30"/>
    <s v="Wholesaler"/>
    <n v="3"/>
    <n v="7"/>
    <n v="5"/>
    <s v="Supply_shortage Transportation_issues"/>
    <n v="0"/>
    <n v="0"/>
    <n v="0"/>
    <n v="0"/>
    <n v="1"/>
    <n v="0"/>
    <n v="1"/>
    <n v="0"/>
    <n v="0"/>
    <n v="0"/>
    <n v="0"/>
    <s v="yes"/>
    <s v="yes"/>
    <n v="1"/>
    <n v="80"/>
    <n v="80"/>
    <n v="30"/>
    <s v="Wholesaler"/>
    <n v="3"/>
    <n v="7"/>
    <n v="5"/>
    <s v="Shortage_of_demand Supply_shortage"/>
    <n v="0"/>
    <n v="0"/>
    <n v="1"/>
    <n v="0"/>
    <n v="1"/>
    <n v="0"/>
    <n v="0"/>
    <n v="0"/>
    <n v="0"/>
    <n v="0"/>
    <n v="0"/>
    <s v="yes"/>
    <s v="yes"/>
    <m/>
    <n v="45"/>
    <n v="45"/>
    <n v="30"/>
    <s v="Wholesaler"/>
    <n v="5"/>
    <n v="8"/>
    <n v="6.5"/>
    <s v="Shortage_of_demand Supply_shortage Transportation_issues"/>
    <n v="0"/>
    <n v="0"/>
    <n v="1"/>
    <n v="0"/>
    <n v="1"/>
    <n v="0"/>
    <n v="1"/>
    <n v="0"/>
    <n v="0"/>
    <n v="0"/>
    <n v="0"/>
    <s v="yes"/>
    <s v="yes"/>
    <m/>
    <n v="600"/>
    <m/>
    <n v="23"/>
    <s v="Wholesaler"/>
    <n v="5"/>
    <n v="7"/>
    <n v="6"/>
    <s v="Shortage_of_demand Supply_shortage Transportation_issues"/>
    <n v="0"/>
    <n v="0"/>
    <n v="1"/>
    <n v="0"/>
    <n v="1"/>
    <n v="0"/>
    <n v="1"/>
    <n v="0"/>
    <n v="0"/>
    <n v="0"/>
    <n v="0"/>
    <m/>
    <n v="21894179"/>
    <s v="976de051-ec68-4c61-b96e-b9c0820261a5"/>
    <s v="2018-04-28T17:48:29"/>
    <n v="192"/>
  </r>
  <r>
    <s v="YE0133"/>
    <s v="2018-04-28T20:48:21.187+03:00"/>
    <s v="2018-04-28T21:35:43.824+03:00"/>
    <s v="2018-04-28"/>
    <s v="ee.humanitarianresponse.info:XYIRcHzOD29jLGSS"/>
    <s v="2018-04-26"/>
    <s v="ACTED"/>
    <s v="ACTED"/>
    <x v="4"/>
    <s v="YE30"/>
    <s v="Qaatabah"/>
    <s v="YE3003"/>
    <s v="Qatabah city"/>
    <s v="ALmadsam"/>
    <s v="District_level_market"/>
    <s v="Urban"/>
    <s v="yes"/>
    <s v="yes"/>
    <m/>
    <n v="315"/>
    <n v="315"/>
    <n v="19"/>
    <s v="Wholesaler"/>
    <n v="25"/>
    <n v="30"/>
    <m/>
    <s v="Vendor_did_not_answer"/>
    <n v="0"/>
    <n v="0"/>
    <n v="0"/>
    <n v="0"/>
    <n v="0"/>
    <n v="0"/>
    <n v="0"/>
    <n v="0"/>
    <n v="0"/>
    <n v="0"/>
    <n v="1"/>
    <s v="no"/>
    <m/>
    <m/>
    <m/>
    <m/>
    <m/>
    <m/>
    <m/>
    <m/>
    <m/>
    <m/>
    <m/>
    <m/>
    <m/>
    <m/>
    <m/>
    <m/>
    <m/>
    <m/>
    <m/>
    <m/>
    <m/>
    <s v="yes"/>
    <s v="yes"/>
    <m/>
    <n v="80"/>
    <n v="80"/>
    <n v="23"/>
    <s v="Wholesaler"/>
    <n v="7"/>
    <n v="10"/>
    <n v="8.5"/>
    <s v="Shortage_of_demand Supply_shortage"/>
    <n v="0"/>
    <n v="0"/>
    <n v="1"/>
    <n v="0"/>
    <n v="1"/>
    <n v="0"/>
    <n v="0"/>
    <n v="0"/>
    <n v="0"/>
    <n v="0"/>
    <n v="0"/>
    <s v="yes"/>
    <s v="yes"/>
    <m/>
    <n v="200"/>
    <n v="200"/>
    <n v="30"/>
    <s v="Wholesaler"/>
    <n v="1"/>
    <n v="2"/>
    <n v="1.5"/>
    <s v="Shortage_of_demand Supply_shortage"/>
    <n v="0"/>
    <n v="0"/>
    <n v="1"/>
    <n v="0"/>
    <n v="1"/>
    <n v="0"/>
    <n v="0"/>
    <n v="0"/>
    <n v="0"/>
    <n v="0"/>
    <n v="0"/>
    <s v="yes"/>
    <s v="yes"/>
    <n v="1"/>
    <n v="80"/>
    <n v="80"/>
    <n v="24"/>
    <s v="Wholesaler"/>
    <n v="3"/>
    <n v="7"/>
    <n v="5"/>
    <s v="Shortage_of_demand Supply_shortage"/>
    <n v="0"/>
    <n v="0"/>
    <n v="1"/>
    <n v="0"/>
    <n v="1"/>
    <n v="0"/>
    <n v="0"/>
    <n v="0"/>
    <n v="0"/>
    <n v="0"/>
    <n v="0"/>
    <s v="yes"/>
    <s v="yes"/>
    <m/>
    <n v="47"/>
    <n v="47"/>
    <n v="30"/>
    <s v="Wholesaler"/>
    <n v="7"/>
    <n v="7"/>
    <n v="7"/>
    <s v="Shortage_of_demand Supply_shortage"/>
    <n v="0"/>
    <n v="0"/>
    <n v="1"/>
    <n v="0"/>
    <n v="1"/>
    <n v="0"/>
    <n v="0"/>
    <n v="0"/>
    <n v="0"/>
    <n v="0"/>
    <n v="0"/>
    <s v="yes"/>
    <s v="yes"/>
    <m/>
    <n v="550"/>
    <m/>
    <n v="24"/>
    <s v="Wholesaler"/>
    <n v="3"/>
    <n v="6"/>
    <n v="4.5"/>
    <s v="Shortage_of_demand Supply_shortage Transportation_issues"/>
    <n v="0"/>
    <n v="0"/>
    <n v="1"/>
    <n v="0"/>
    <n v="1"/>
    <n v="0"/>
    <n v="1"/>
    <n v="0"/>
    <n v="0"/>
    <n v="0"/>
    <n v="0"/>
    <s v="Fuel  shortages and exchange rates affect   everything"/>
    <n v="21895183"/>
    <s v="f2f3e573-4ff5-4893-8091-2501b3976d79"/>
    <s v="2018-04-28T18:36:26"/>
    <n v="193"/>
  </r>
  <r>
    <s v="YE0135"/>
    <s v="2018-04-28T19:21:40.841+03:00"/>
    <s v="2018-04-28T19:36:52.555+03:00"/>
    <s v="2018-04-28"/>
    <s v="ee.humanitarianresponse.info:XYIRcHzOD29jLGSS"/>
    <s v="2018-04-26"/>
    <s v="ACTED"/>
    <s v="ACTED"/>
    <x v="4"/>
    <s v="YE30"/>
    <s v="Qaatabah"/>
    <s v="YE3003"/>
    <s v="Qataba city"/>
    <s v="Al-Metrak"/>
    <s v="District_level_market"/>
    <s v="Urban"/>
    <s v="yes"/>
    <s v="yes"/>
    <m/>
    <n v="300"/>
    <n v="300"/>
    <n v="24"/>
    <s v="Wholesaler"/>
    <n v="23"/>
    <n v="30"/>
    <m/>
    <s v="Insecurity_and_instability Supply_shortage Transportation_issues"/>
    <n v="0"/>
    <n v="0"/>
    <n v="0"/>
    <n v="1"/>
    <n v="1"/>
    <n v="0"/>
    <n v="1"/>
    <n v="0"/>
    <n v="0"/>
    <n v="0"/>
    <n v="0"/>
    <s v="yes"/>
    <s v="yes"/>
    <m/>
    <n v="290"/>
    <n v="290"/>
    <n v="24"/>
    <s v="Wholesaler"/>
    <n v="25"/>
    <n v="30"/>
    <m/>
    <s v="Insecurity_and_instability Supply_shortage Transportation_issues"/>
    <n v="0"/>
    <n v="0"/>
    <n v="0"/>
    <n v="1"/>
    <n v="1"/>
    <n v="0"/>
    <n v="1"/>
    <n v="0"/>
    <n v="0"/>
    <n v="0"/>
    <n v="0"/>
    <s v="yes"/>
    <s v="yes"/>
    <m/>
    <n v="70"/>
    <n v="70"/>
    <n v="23"/>
    <s v="Wholesaler"/>
    <n v="6"/>
    <n v="10"/>
    <n v="8"/>
    <s v="Insecurity_and_instability Supply_shortage Transportation_issues"/>
    <n v="0"/>
    <n v="0"/>
    <n v="0"/>
    <n v="1"/>
    <n v="1"/>
    <n v="0"/>
    <n v="1"/>
    <n v="0"/>
    <n v="0"/>
    <n v="0"/>
    <n v="0"/>
    <s v="yes"/>
    <s v="yes"/>
    <m/>
    <n v="200"/>
    <n v="200"/>
    <n v="30"/>
    <s v="Wholesaler"/>
    <n v="3"/>
    <n v="5"/>
    <n v="4"/>
    <s v="Supply_shortage"/>
    <n v="0"/>
    <n v="0"/>
    <n v="0"/>
    <n v="0"/>
    <n v="1"/>
    <n v="0"/>
    <n v="0"/>
    <n v="0"/>
    <n v="0"/>
    <n v="0"/>
    <n v="0"/>
    <s v="yes"/>
    <s v="yes"/>
    <n v="1"/>
    <n v="50"/>
    <m/>
    <n v="30"/>
    <s v="Wholesaler"/>
    <n v="3"/>
    <n v="5"/>
    <n v="4"/>
    <s v="Supply_shortage"/>
    <n v="0"/>
    <n v="0"/>
    <n v="0"/>
    <n v="0"/>
    <n v="1"/>
    <n v="0"/>
    <n v="0"/>
    <n v="0"/>
    <n v="0"/>
    <n v="0"/>
    <n v="0"/>
    <s v="yes"/>
    <s v="yes"/>
    <m/>
    <n v="50"/>
    <n v="50"/>
    <n v="30"/>
    <s v="Wholesaler"/>
    <n v="3"/>
    <n v="5"/>
    <n v="4"/>
    <s v="Supply_shortage"/>
    <n v="0"/>
    <n v="0"/>
    <n v="0"/>
    <n v="0"/>
    <n v="1"/>
    <n v="0"/>
    <n v="0"/>
    <n v="0"/>
    <n v="0"/>
    <n v="0"/>
    <n v="0"/>
    <s v="yes"/>
    <s v="yes"/>
    <m/>
    <n v="800"/>
    <m/>
    <n v="24"/>
    <s v="Wholesaler"/>
    <n v="5"/>
    <n v="7"/>
    <n v="6"/>
    <s v="Insecurity_and_instability Supply_shortage Transportation_issues"/>
    <n v="0"/>
    <n v="0"/>
    <n v="0"/>
    <n v="1"/>
    <n v="1"/>
    <n v="0"/>
    <n v="1"/>
    <n v="0"/>
    <n v="0"/>
    <n v="0"/>
    <n v="0"/>
    <s v="the market in Qatabah is very large and it has everything in it and it works all week days"/>
    <n v="21892595"/>
    <s v="1263d092-6296-4e2c-ba56-6997de394112"/>
    <s v="2018-04-28T17:13:04"/>
    <n v="186"/>
  </r>
  <r>
    <s v="YE0136"/>
    <s v="2018-04-28T19:36:52.760+03:00"/>
    <s v="2018-04-28T19:47:31.477+03:00"/>
    <s v="2018-04-28"/>
    <s v="ee.humanitarianresponse.info:XYIRcHzOD29jLGSS"/>
    <s v="2018-04-26"/>
    <s v="ACTED"/>
    <s v="ACTED"/>
    <x v="4"/>
    <s v="YE30"/>
    <s v="Qaatabah"/>
    <s v="YE3003"/>
    <s v="Qatabah City"/>
    <s v="Almilah Market"/>
    <s v="District_level_market"/>
    <s v="Urban"/>
    <s v="yes"/>
    <s v="yes"/>
    <m/>
    <n v="315"/>
    <n v="315"/>
    <n v="24"/>
    <s v="Wholesaler"/>
    <n v="25"/>
    <n v="30"/>
    <m/>
    <s v="Price_inflation Insecurity_and_instability Supply_shortage Transportation_issues Other_see_next_question"/>
    <n v="1"/>
    <n v="0"/>
    <n v="0"/>
    <n v="1"/>
    <n v="1"/>
    <n v="0"/>
    <n v="1"/>
    <n v="1"/>
    <n v="0"/>
    <n v="0"/>
    <n v="0"/>
    <s v="yes"/>
    <s v="yes"/>
    <m/>
    <n v="315"/>
    <n v="315"/>
    <n v="24"/>
    <s v="Wholesaler"/>
    <n v="20"/>
    <n v="25"/>
    <m/>
    <s v="Price_inflation Insecurity_and_instability Supply_shortage Other_see_next_question"/>
    <n v="1"/>
    <n v="0"/>
    <n v="0"/>
    <n v="1"/>
    <n v="1"/>
    <n v="0"/>
    <n v="0"/>
    <n v="1"/>
    <n v="0"/>
    <n v="0"/>
    <n v="0"/>
    <s v="yes"/>
    <s v="yes"/>
    <m/>
    <n v="75"/>
    <n v="75"/>
    <n v="30"/>
    <s v="Wholesaler"/>
    <n v="6"/>
    <n v="10"/>
    <n v="8"/>
    <s v="Insecurity_and_instability Supply_shortage Transportation_issues"/>
    <n v="0"/>
    <n v="0"/>
    <n v="0"/>
    <n v="1"/>
    <n v="1"/>
    <n v="0"/>
    <n v="1"/>
    <n v="0"/>
    <n v="0"/>
    <n v="0"/>
    <n v="0"/>
    <s v="yes"/>
    <s v="yes"/>
    <m/>
    <n v="200"/>
    <n v="200"/>
    <n v="30"/>
    <s v="Wholesaler"/>
    <n v="4"/>
    <n v="6"/>
    <n v="5"/>
    <s v="Supply_shortage"/>
    <n v="0"/>
    <n v="0"/>
    <n v="0"/>
    <n v="0"/>
    <n v="1"/>
    <n v="0"/>
    <n v="0"/>
    <n v="0"/>
    <n v="0"/>
    <n v="0"/>
    <n v="0"/>
    <s v="yes"/>
    <s v="yes"/>
    <n v="1"/>
    <n v="100"/>
    <n v="100"/>
    <n v="30"/>
    <s v="Wholesaler"/>
    <n v="4"/>
    <n v="6"/>
    <n v="5"/>
    <s v="No_constraints"/>
    <n v="0"/>
    <n v="0"/>
    <n v="0"/>
    <n v="0"/>
    <n v="0"/>
    <n v="0"/>
    <n v="0"/>
    <n v="0"/>
    <n v="0"/>
    <n v="1"/>
    <n v="0"/>
    <s v="yes"/>
    <s v="yes"/>
    <m/>
    <n v="75"/>
    <n v="75"/>
    <n v="24"/>
    <s v="Wholesaler"/>
    <n v="5"/>
    <n v="8"/>
    <n v="6.5"/>
    <s v="Supply_shortage Transportation_issues"/>
    <n v="0"/>
    <n v="0"/>
    <n v="0"/>
    <n v="0"/>
    <n v="1"/>
    <n v="0"/>
    <n v="1"/>
    <n v="0"/>
    <n v="0"/>
    <n v="0"/>
    <n v="0"/>
    <s v="yes"/>
    <s v="yes"/>
    <m/>
    <n v="350"/>
    <n v="350"/>
    <n v="30"/>
    <s v="Wholesaler"/>
    <n v="3"/>
    <n v="5"/>
    <n v="4"/>
    <s v="Supply_shortage Transportation_issues"/>
    <n v="0"/>
    <n v="0"/>
    <n v="0"/>
    <n v="0"/>
    <n v="1"/>
    <n v="0"/>
    <n v="1"/>
    <n v="0"/>
    <n v="0"/>
    <n v="0"/>
    <n v="0"/>
    <s v="Fuel shortages happens due to the lack of supply from the source the oil company"/>
    <n v="21892597"/>
    <s v="1531fe17-2fda-4b10-ae98-68b138b9cd9a"/>
    <s v="2018-04-28T17:13:05"/>
    <n v="187"/>
  </r>
  <r>
    <s v="YE0137"/>
    <s v="2018-04-28T20:12:59.727+03:00"/>
    <s v="2018-04-28T20:39:46.881+03:00"/>
    <s v="2018-04-28"/>
    <s v="ee.humanitarianresponse.info:XYIRcHzOD29jLGSS"/>
    <s v="2018-04-26"/>
    <s v="ACTED"/>
    <s v="ACTED"/>
    <x v="4"/>
    <s v="YE30"/>
    <s v="Qaatabah"/>
    <s v="YE3003"/>
    <s v="Sahdah"/>
    <s v="Gholil Zone"/>
    <s v="District_level_market"/>
    <s v="Urban"/>
    <s v="yes"/>
    <s v="yes"/>
    <m/>
    <n v="300"/>
    <n v="300"/>
    <n v="24"/>
    <s v="Wholesaler"/>
    <n v="25"/>
    <n v="30"/>
    <m/>
    <s v="Supply_shortage Transportation_issues"/>
    <n v="0"/>
    <n v="0"/>
    <n v="0"/>
    <n v="0"/>
    <n v="1"/>
    <n v="0"/>
    <n v="1"/>
    <n v="0"/>
    <n v="0"/>
    <n v="0"/>
    <n v="0"/>
    <s v="no"/>
    <m/>
    <m/>
    <m/>
    <m/>
    <m/>
    <m/>
    <m/>
    <m/>
    <m/>
    <m/>
    <m/>
    <m/>
    <m/>
    <m/>
    <m/>
    <m/>
    <m/>
    <m/>
    <m/>
    <m/>
    <m/>
    <s v="yes"/>
    <s v="yes"/>
    <m/>
    <n v="100"/>
    <n v="100"/>
    <n v="30"/>
    <s v="Wholesaler"/>
    <n v="3"/>
    <n v="5"/>
    <n v="4"/>
    <s v="Supply_shortage"/>
    <n v="0"/>
    <n v="0"/>
    <n v="0"/>
    <n v="0"/>
    <n v="1"/>
    <n v="0"/>
    <n v="0"/>
    <n v="0"/>
    <n v="0"/>
    <n v="0"/>
    <n v="0"/>
    <s v="yes"/>
    <s v="yes"/>
    <m/>
    <n v="220"/>
    <n v="220"/>
    <n v="30"/>
    <s v="Wholesaler"/>
    <n v="3"/>
    <n v="5"/>
    <n v="4"/>
    <s v="Supply_shortage"/>
    <n v="0"/>
    <n v="0"/>
    <n v="0"/>
    <n v="0"/>
    <n v="1"/>
    <n v="0"/>
    <n v="0"/>
    <n v="0"/>
    <n v="0"/>
    <n v="0"/>
    <n v="0"/>
    <s v="yes"/>
    <s v="yes"/>
    <n v="1"/>
    <n v="100"/>
    <n v="100"/>
    <n v="30"/>
    <s v="Wholesaler"/>
    <n v="2"/>
    <n v="3"/>
    <n v="2.5"/>
    <s v="Supply_shortage"/>
    <n v="0"/>
    <n v="0"/>
    <n v="0"/>
    <n v="0"/>
    <n v="1"/>
    <n v="0"/>
    <n v="0"/>
    <n v="0"/>
    <n v="0"/>
    <n v="0"/>
    <n v="0"/>
    <s v="yes"/>
    <s v="yes"/>
    <m/>
    <n v="100"/>
    <n v="100"/>
    <n v="30"/>
    <s v="Wholesaler"/>
    <n v="2"/>
    <n v="3"/>
    <n v="2.5"/>
    <s v="Supply_shortage"/>
    <n v="0"/>
    <n v="0"/>
    <n v="0"/>
    <n v="0"/>
    <n v="1"/>
    <n v="0"/>
    <n v="0"/>
    <n v="0"/>
    <n v="0"/>
    <n v="0"/>
    <n v="0"/>
    <s v="yes"/>
    <s v="yes"/>
    <m/>
    <n v="450"/>
    <n v="450"/>
    <n v="30"/>
    <s v="Wholesaler"/>
    <n v="2"/>
    <n v="3"/>
    <n v="2.5"/>
    <s v="Supply_shortage"/>
    <n v="0"/>
    <n v="0"/>
    <n v="0"/>
    <n v="0"/>
    <n v="1"/>
    <n v="0"/>
    <n v="0"/>
    <n v="0"/>
    <n v="0"/>
    <n v="0"/>
    <n v="0"/>
    <s v="shops are small here and not all products can be found here so they shop in Qataba city"/>
    <n v="21894178"/>
    <s v="7e0d2f98-5749-42ac-9517-176ff060ee18"/>
    <s v="2018-04-28T17:48:25"/>
    <n v="191"/>
  </r>
  <r>
    <s v="YE0208"/>
    <s v="2018-04-28T19:35:22.338+03:00"/>
    <s v="2018-04-28T19:44:46.068+03:00"/>
    <s v="2018-04-28"/>
    <s v="ee.humanitarianresponse.info:oSuGHAzdA1FipyGD"/>
    <s v="2018-04-24"/>
    <s v="المدينة القديمة"/>
    <s v="Old City"/>
    <x v="0"/>
    <s v="YE17"/>
    <s v="Qafl Shamer"/>
    <s v="YE1713"/>
    <s v="قفل شمر"/>
    <s v="Qatabah city"/>
    <s v="District_level_market"/>
    <s v="Rural"/>
    <s v="yes"/>
    <s v="yes"/>
    <m/>
    <n v="360"/>
    <n v="360"/>
    <n v="18"/>
    <s v="Wholesaler"/>
    <n v="2"/>
    <n v="5"/>
    <n v="3.5"/>
    <s v="Price_inflation Liquidity_shortage Supply_shortage"/>
    <n v="1"/>
    <n v="1"/>
    <n v="0"/>
    <n v="0"/>
    <n v="1"/>
    <n v="0"/>
    <n v="0"/>
    <n v="0"/>
    <n v="0"/>
    <n v="0"/>
    <n v="0"/>
    <s v="yes"/>
    <s v="yes"/>
    <m/>
    <n v="360"/>
    <n v="360"/>
    <n v="18"/>
    <s v="Wholesaler"/>
    <n v="2"/>
    <n v="4"/>
    <n v="3"/>
    <s v="Price_inflation Liquidity_shortage Supply_shortage"/>
    <n v="1"/>
    <n v="1"/>
    <n v="0"/>
    <n v="0"/>
    <n v="1"/>
    <n v="0"/>
    <n v="0"/>
    <n v="0"/>
    <n v="0"/>
    <n v="0"/>
    <n v="0"/>
    <s v="yes"/>
    <s v="yes"/>
    <m/>
    <n v="100"/>
    <n v="100"/>
    <n v="17"/>
    <s v="Wholesaler"/>
    <n v="1"/>
    <n v="2"/>
    <n v="1.5"/>
    <s v="Price_inflation Liquidity_shortage"/>
    <n v="1"/>
    <n v="1"/>
    <n v="0"/>
    <n v="0"/>
    <n v="0"/>
    <n v="0"/>
    <n v="0"/>
    <n v="0"/>
    <n v="0"/>
    <n v="0"/>
    <n v="0"/>
    <s v="no"/>
    <m/>
    <m/>
    <m/>
    <m/>
    <m/>
    <m/>
    <m/>
    <m/>
    <m/>
    <m/>
    <m/>
    <m/>
    <m/>
    <m/>
    <m/>
    <m/>
    <m/>
    <m/>
    <m/>
    <m/>
    <m/>
    <s v="yes"/>
    <s v="yes"/>
    <n v="80"/>
    <n v="100"/>
    <n v="125"/>
    <n v="17"/>
    <s v="Wholesaler"/>
    <n v="1"/>
    <n v="2"/>
    <n v="1.5"/>
    <s v="Price_inflation Liquidity_shortage"/>
    <n v="1"/>
    <n v="1"/>
    <n v="0"/>
    <n v="0"/>
    <n v="0"/>
    <n v="0"/>
    <n v="0"/>
    <n v="0"/>
    <n v="0"/>
    <n v="0"/>
    <n v="0"/>
    <s v="yes"/>
    <s v="yes"/>
    <m/>
    <n v="80"/>
    <n v="80"/>
    <n v="17"/>
    <s v="Wholesaler"/>
    <n v="1"/>
    <n v="2"/>
    <n v="1.5"/>
    <s v="Price_inflation Liquidity_shortage"/>
    <n v="1"/>
    <n v="1"/>
    <n v="0"/>
    <n v="0"/>
    <n v="0"/>
    <n v="0"/>
    <n v="0"/>
    <n v="0"/>
    <n v="0"/>
    <n v="0"/>
    <n v="0"/>
    <s v="yes"/>
    <s v="yes"/>
    <m/>
    <n v="350"/>
    <n v="350"/>
    <n v="17"/>
    <s v="Wholesaler"/>
    <n v="1"/>
    <n v="2"/>
    <n v="1.5"/>
    <s v="Price_inflation Liquidity_shortage"/>
    <n v="1"/>
    <n v="1"/>
    <n v="0"/>
    <n v="0"/>
    <n v="0"/>
    <n v="0"/>
    <n v="0"/>
    <n v="0"/>
    <n v="0"/>
    <n v="0"/>
    <n v="0"/>
    <s v="لا يوجد محطة تعبئة المياه المعالجة"/>
    <n v="21892184"/>
    <s v="94ba992e-fe31-45b7-adf0-d9e01d9c5ac4"/>
    <s v="2018-04-28T17:00:55"/>
    <n v="183"/>
  </r>
  <r>
    <s v="YE0209"/>
    <s v="2018-04-28T19:44:46.317+03:00"/>
    <s v="2018-04-28T19:51:53.845+03:00"/>
    <s v="2018-04-28"/>
    <s v="ee.humanitarianresponse.info:oSuGHAzdA1FipyGD"/>
    <s v="2018-04-24"/>
    <s v="المدينة القديمة"/>
    <s v="Old City"/>
    <x v="0"/>
    <s v="YE17"/>
    <s v="Qafl Shamer"/>
    <s v="YE1713"/>
    <s v="سوق قفل شمر"/>
    <s v="Al Omrani Stores for Supplies"/>
    <s v="District_level_market"/>
    <s v="Rural"/>
    <s v="yes"/>
    <s v="yes"/>
    <m/>
    <n v="370"/>
    <n v="370"/>
    <n v="18"/>
    <s v="Wholesaler"/>
    <n v="2"/>
    <n v="5"/>
    <n v="3.5"/>
    <s v="Price_inflation Liquidity_shortage Supply_shortage Transportation_issues"/>
    <n v="1"/>
    <n v="1"/>
    <n v="0"/>
    <n v="0"/>
    <n v="1"/>
    <n v="0"/>
    <n v="1"/>
    <n v="0"/>
    <n v="0"/>
    <n v="0"/>
    <n v="0"/>
    <s v="yes"/>
    <s v="yes"/>
    <m/>
    <n v="360"/>
    <n v="360"/>
    <n v="18"/>
    <s v="Wholesaler"/>
    <n v="2"/>
    <n v="6"/>
    <n v="4"/>
    <s v="Price_inflation Liquidity_shortage Supply_shortage"/>
    <n v="1"/>
    <n v="1"/>
    <n v="0"/>
    <n v="0"/>
    <n v="1"/>
    <n v="0"/>
    <n v="0"/>
    <n v="0"/>
    <n v="0"/>
    <n v="0"/>
    <n v="0"/>
    <s v="yes"/>
    <s v="yes"/>
    <m/>
    <n v="100"/>
    <n v="100"/>
    <n v="17"/>
    <s v="Wholesaler"/>
    <n v="1"/>
    <n v="2"/>
    <n v="1.5"/>
    <s v="Price_inflation Liquidity_shortage"/>
    <n v="1"/>
    <n v="1"/>
    <n v="0"/>
    <n v="0"/>
    <n v="0"/>
    <n v="0"/>
    <n v="0"/>
    <n v="0"/>
    <n v="0"/>
    <n v="0"/>
    <n v="0"/>
    <s v="no"/>
    <m/>
    <m/>
    <m/>
    <m/>
    <m/>
    <m/>
    <m/>
    <m/>
    <m/>
    <m/>
    <m/>
    <m/>
    <m/>
    <m/>
    <m/>
    <m/>
    <m/>
    <m/>
    <m/>
    <m/>
    <m/>
    <s v="yes"/>
    <s v="yes"/>
    <n v="80"/>
    <n v="90"/>
    <n v="112.5"/>
    <n v="17"/>
    <s v="Wholesaler"/>
    <n v="1"/>
    <n v="2"/>
    <n v="1.5"/>
    <s v="Price_inflation Liquidity_shortage"/>
    <n v="1"/>
    <n v="1"/>
    <n v="0"/>
    <n v="0"/>
    <n v="0"/>
    <n v="0"/>
    <n v="0"/>
    <n v="0"/>
    <n v="0"/>
    <n v="0"/>
    <n v="0"/>
    <s v="yes"/>
    <s v="yes"/>
    <m/>
    <n v="80"/>
    <n v="80"/>
    <n v="17"/>
    <s v="Wholesaler"/>
    <n v="1"/>
    <n v="2"/>
    <n v="1.5"/>
    <s v="Price_inflation Liquidity_shortage"/>
    <n v="1"/>
    <n v="1"/>
    <n v="0"/>
    <n v="0"/>
    <n v="0"/>
    <n v="0"/>
    <n v="0"/>
    <n v="0"/>
    <n v="0"/>
    <n v="0"/>
    <n v="0"/>
    <s v="yes"/>
    <s v="yes"/>
    <m/>
    <n v="370"/>
    <n v="370"/>
    <n v="17"/>
    <s v="Wholesaler"/>
    <n v="1"/>
    <n v="2"/>
    <n v="1.5"/>
    <s v="Price_inflation Liquidity_shortage"/>
    <n v="1"/>
    <n v="1"/>
    <n v="0"/>
    <n v="0"/>
    <n v="0"/>
    <n v="0"/>
    <n v="0"/>
    <n v="0"/>
    <n v="0"/>
    <n v="0"/>
    <n v="0"/>
    <s v="لا يوجد محطة تعبئة المياه المعالجة"/>
    <n v="21892186"/>
    <s v="a8d5d5c7-cf40-483e-8ec3-f5c7c591342d"/>
    <s v="2018-04-28T17:00:56"/>
    <n v="184"/>
  </r>
  <r>
    <s v="YE0210"/>
    <s v="2018-04-28T19:51:54.168+03:00"/>
    <s v="2018-04-28T19:56:21.973+03:00"/>
    <s v="2018-04-28"/>
    <s v="ee.humanitarianresponse.info:oSuGHAzdA1FipyGD"/>
    <s v="2018-04-25"/>
    <s v="المدينة القديمة"/>
    <s v="Old City"/>
    <x v="0"/>
    <s v="YE17"/>
    <s v="Qafl Shamer"/>
    <s v="YE1713"/>
    <s v="قفل شمر"/>
    <s v="Qatabah City"/>
    <s v="District_level_market"/>
    <s v="Rural"/>
    <s v="yes"/>
    <s v="yes"/>
    <m/>
    <n v="370"/>
    <n v="370"/>
    <n v="18"/>
    <s v="Wholesaler"/>
    <n v="2"/>
    <n v="6"/>
    <n v="4"/>
    <s v="Price_inflation Liquidity_shortage Supply_shortage Transportation_issues"/>
    <n v="1"/>
    <n v="1"/>
    <n v="0"/>
    <n v="0"/>
    <n v="1"/>
    <n v="0"/>
    <n v="1"/>
    <n v="0"/>
    <n v="0"/>
    <n v="0"/>
    <n v="0"/>
    <s v="yes"/>
    <s v="yes"/>
    <m/>
    <n v="360"/>
    <n v="360"/>
    <n v="17"/>
    <s v="Wholesaler"/>
    <n v="2"/>
    <n v="6"/>
    <n v="4"/>
    <s v="Price_inflation Supply_shortage Transportation_issues"/>
    <n v="1"/>
    <n v="0"/>
    <n v="0"/>
    <n v="0"/>
    <n v="1"/>
    <n v="0"/>
    <n v="1"/>
    <n v="0"/>
    <n v="0"/>
    <n v="0"/>
    <n v="0"/>
    <s v="yes"/>
    <s v="yes"/>
    <m/>
    <n v="80"/>
    <n v="80"/>
    <n v="17"/>
    <s v="Wholesaler"/>
    <n v="1"/>
    <n v="2"/>
    <n v="1.5"/>
    <s v="Price_inflation Liquidity_shortage"/>
    <n v="1"/>
    <n v="1"/>
    <n v="0"/>
    <n v="0"/>
    <n v="0"/>
    <n v="0"/>
    <n v="0"/>
    <n v="0"/>
    <n v="0"/>
    <n v="0"/>
    <n v="0"/>
    <s v="no"/>
    <m/>
    <m/>
    <m/>
    <m/>
    <m/>
    <m/>
    <m/>
    <m/>
    <m/>
    <m/>
    <m/>
    <m/>
    <m/>
    <m/>
    <m/>
    <m/>
    <m/>
    <m/>
    <m/>
    <m/>
    <m/>
    <s v="yes"/>
    <s v="yes"/>
    <n v="80"/>
    <n v="90"/>
    <n v="112.5"/>
    <n v="17"/>
    <s v="Wholesaler"/>
    <n v="1"/>
    <n v="2"/>
    <n v="1.5"/>
    <s v="Price_inflation Liquidity_shortage"/>
    <n v="1"/>
    <n v="1"/>
    <n v="0"/>
    <n v="0"/>
    <n v="0"/>
    <n v="0"/>
    <n v="0"/>
    <n v="0"/>
    <n v="0"/>
    <n v="0"/>
    <n v="0"/>
    <s v="yes"/>
    <s v="yes"/>
    <m/>
    <n v="100"/>
    <n v="100"/>
    <n v="17"/>
    <s v="Wholesaler"/>
    <n v="1"/>
    <n v="2"/>
    <n v="1.5"/>
    <s v="Price_inflation Liquidity_shortage"/>
    <n v="1"/>
    <n v="1"/>
    <n v="0"/>
    <n v="0"/>
    <n v="0"/>
    <n v="0"/>
    <n v="0"/>
    <n v="0"/>
    <n v="0"/>
    <n v="0"/>
    <n v="0"/>
    <s v="yes"/>
    <s v="yes"/>
    <m/>
    <n v="350"/>
    <n v="350"/>
    <n v="17"/>
    <s v="Wholesaler"/>
    <n v="1"/>
    <n v="2"/>
    <n v="1.5"/>
    <s v="Price_inflation Liquidity_shortage"/>
    <n v="1"/>
    <n v="1"/>
    <n v="0"/>
    <n v="0"/>
    <n v="0"/>
    <n v="0"/>
    <n v="0"/>
    <n v="0"/>
    <n v="0"/>
    <n v="0"/>
    <n v="0"/>
    <s v="لا يوجد محطة تعبئة المياه المعالجة"/>
    <n v="21892187"/>
    <s v="2d81427d-cd4b-4fa3-8562-7fb8b4a0898b"/>
    <s v="2018-04-28T17:00:57"/>
    <n v="185"/>
  </r>
  <r>
    <s v="YE0089"/>
    <s v="2018-04-25T17:28:57.659+03:00"/>
    <s v="2018-04-25T17:36:24.534+03:00"/>
    <s v="2018-04-25"/>
    <s v="ee.humanitarianresponse.info:oSuGHAzdA1FipyGD"/>
    <s v="2018-04-22"/>
    <s v="المدينة القديمة"/>
    <s v="Old City"/>
    <x v="11"/>
    <s v="YE22"/>
    <s v="Razih"/>
    <s v="YE2205"/>
    <s v="شعارة"/>
    <s v="Na'aman"/>
    <s v="District_level_market"/>
    <s v="Rural"/>
    <s v="yes"/>
    <s v="yes"/>
    <m/>
    <n v="370"/>
    <n v="370"/>
    <n v="22"/>
    <s v="Wholesaler"/>
    <n v="4"/>
    <n v="7"/>
    <n v="5.5"/>
    <s v="Price_inflation Liquidity_shortage Insecurity_and_instability Supply_shortage"/>
    <n v="1"/>
    <n v="1"/>
    <n v="0"/>
    <n v="1"/>
    <n v="1"/>
    <n v="0"/>
    <n v="0"/>
    <n v="0"/>
    <n v="0"/>
    <n v="0"/>
    <n v="0"/>
    <s v="yes"/>
    <s v="yes"/>
    <m/>
    <n v="380"/>
    <n v="380"/>
    <n v="22"/>
    <s v="Wholesaler"/>
    <n v="5"/>
    <n v="7"/>
    <n v="6"/>
    <s v="Price_inflation Liquidity_shortage Insecurity_and_instability Supply_shortage"/>
    <n v="1"/>
    <n v="1"/>
    <n v="0"/>
    <n v="1"/>
    <n v="1"/>
    <n v="0"/>
    <n v="0"/>
    <n v="0"/>
    <n v="0"/>
    <n v="0"/>
    <n v="0"/>
    <s v="yes"/>
    <s v="yes"/>
    <m/>
    <n v="80"/>
    <n v="80"/>
    <n v="22"/>
    <s v="Wholesaler"/>
    <n v="4"/>
    <n v="5"/>
    <n v="4.5"/>
    <s v="Price_inflation Insecurity_and_instability"/>
    <n v="1"/>
    <n v="0"/>
    <n v="0"/>
    <n v="1"/>
    <n v="0"/>
    <n v="0"/>
    <n v="0"/>
    <n v="0"/>
    <n v="0"/>
    <n v="0"/>
    <n v="0"/>
    <s v="no"/>
    <m/>
    <m/>
    <m/>
    <m/>
    <m/>
    <m/>
    <m/>
    <m/>
    <m/>
    <m/>
    <m/>
    <m/>
    <m/>
    <m/>
    <m/>
    <m/>
    <m/>
    <m/>
    <m/>
    <m/>
    <m/>
    <s v="yes"/>
    <s v="yes"/>
    <n v="80"/>
    <n v="90"/>
    <n v="112.5"/>
    <n v="22"/>
    <s v="Wholesaler"/>
    <n v="4"/>
    <n v="5"/>
    <n v="4.5"/>
    <s v="Price_inflation Liquidity_shortage"/>
    <n v="1"/>
    <n v="1"/>
    <n v="0"/>
    <n v="0"/>
    <n v="0"/>
    <n v="0"/>
    <n v="0"/>
    <n v="0"/>
    <n v="0"/>
    <n v="0"/>
    <n v="0"/>
    <s v="yes"/>
    <s v="yes"/>
    <m/>
    <n v="90"/>
    <n v="90"/>
    <n v="22"/>
    <s v="Wholesaler"/>
    <n v="4"/>
    <n v="5"/>
    <n v="4.5"/>
    <s v="Price_inflation Liquidity_shortage Insecurity_and_instability"/>
    <n v="1"/>
    <n v="1"/>
    <n v="0"/>
    <n v="1"/>
    <n v="0"/>
    <n v="0"/>
    <n v="0"/>
    <n v="0"/>
    <n v="0"/>
    <n v="0"/>
    <n v="0"/>
    <s v="yes"/>
    <s v="yes"/>
    <m/>
    <n v="390"/>
    <n v="390"/>
    <n v="22"/>
    <s v="Wholesaler"/>
    <n v="4"/>
    <n v="5"/>
    <n v="4.5"/>
    <s v="Price_inflation Liquidity_shortage"/>
    <n v="1"/>
    <n v="1"/>
    <n v="0"/>
    <n v="0"/>
    <n v="0"/>
    <n v="0"/>
    <n v="0"/>
    <n v="0"/>
    <n v="0"/>
    <n v="0"/>
    <n v="0"/>
    <s v="لا يوجد محطات تعبئة مياة معالجة"/>
    <n v="21859918"/>
    <s v="39df24d1-4883-4c2a-8de6-41f4c904dc8c"/>
    <s v="2018-04-27T19:09:51"/>
    <n v="132"/>
  </r>
  <r>
    <s v="YE0090"/>
    <s v="2018-04-25T17:36:24.777+03:00"/>
    <s v="2018-04-25T17:41:38.877+03:00"/>
    <s v="2018-04-25"/>
    <s v="ee.humanitarianresponse.info:oSuGHAzdA1FipyGD"/>
    <s v="2018-04-22"/>
    <s v="المدينة القديمة"/>
    <s v="Old City"/>
    <x v="11"/>
    <s v="YE22"/>
    <s v="Razih"/>
    <s v="YE2205"/>
    <s v="شعاره"/>
    <s v="Al Khamees"/>
    <s v="District_level_market"/>
    <s v="Rural"/>
    <s v="yes"/>
    <s v="yes"/>
    <m/>
    <n v="360"/>
    <n v="360"/>
    <n v="22"/>
    <s v="Wholesaler"/>
    <n v="5"/>
    <n v="7"/>
    <n v="6"/>
    <s v="Price_inflation Liquidity_shortage Insecurity_and_instability Supply_shortage"/>
    <n v="1"/>
    <n v="1"/>
    <n v="0"/>
    <n v="1"/>
    <n v="1"/>
    <n v="0"/>
    <n v="0"/>
    <n v="0"/>
    <n v="0"/>
    <n v="0"/>
    <n v="0"/>
    <s v="yes"/>
    <s v="yes"/>
    <m/>
    <n v="370"/>
    <n v="370"/>
    <n v="22"/>
    <s v="Wholesaler"/>
    <n v="5"/>
    <n v="7"/>
    <n v="6"/>
    <s v="Price_inflation Liquidity_shortage Insecurity_and_instability Supply_shortage"/>
    <n v="1"/>
    <n v="1"/>
    <n v="0"/>
    <n v="1"/>
    <n v="1"/>
    <n v="0"/>
    <n v="0"/>
    <n v="0"/>
    <n v="0"/>
    <n v="0"/>
    <n v="0"/>
    <s v="yes"/>
    <s v="yes"/>
    <m/>
    <n v="70"/>
    <n v="70"/>
    <n v="22"/>
    <s v="Wholesaler"/>
    <n v="3"/>
    <n v="4"/>
    <n v="3.5"/>
    <s v="Price_inflation Liquidity_shortage"/>
    <n v="1"/>
    <n v="1"/>
    <n v="0"/>
    <n v="0"/>
    <n v="0"/>
    <n v="0"/>
    <n v="0"/>
    <n v="0"/>
    <n v="0"/>
    <n v="0"/>
    <n v="0"/>
    <s v="no"/>
    <m/>
    <m/>
    <m/>
    <m/>
    <m/>
    <m/>
    <m/>
    <m/>
    <m/>
    <m/>
    <m/>
    <m/>
    <m/>
    <m/>
    <m/>
    <m/>
    <m/>
    <m/>
    <m/>
    <m/>
    <m/>
    <s v="yes"/>
    <s v="yes"/>
    <n v="75"/>
    <n v="80"/>
    <n v="106.66666666666667"/>
    <n v="22"/>
    <s v="Wholesaler"/>
    <n v="3"/>
    <n v="4"/>
    <n v="3.5"/>
    <s v="Price_inflation Liquidity_shortage"/>
    <n v="1"/>
    <n v="1"/>
    <n v="0"/>
    <n v="0"/>
    <n v="0"/>
    <n v="0"/>
    <n v="0"/>
    <n v="0"/>
    <n v="0"/>
    <n v="0"/>
    <n v="0"/>
    <s v="yes"/>
    <s v="yes"/>
    <m/>
    <n v="90"/>
    <n v="90"/>
    <n v="22"/>
    <s v="Wholesaler"/>
    <n v="3"/>
    <n v="4"/>
    <n v="3.5"/>
    <s v="Price_inflation Liquidity_shortage"/>
    <n v="1"/>
    <n v="1"/>
    <n v="0"/>
    <n v="0"/>
    <n v="0"/>
    <n v="0"/>
    <n v="0"/>
    <n v="0"/>
    <n v="0"/>
    <n v="0"/>
    <n v="0"/>
    <s v="yes"/>
    <s v="yes"/>
    <m/>
    <n v="380"/>
    <n v="380"/>
    <n v="22"/>
    <s v="Wholesaler"/>
    <n v="3"/>
    <n v="4"/>
    <n v="3.5"/>
    <s v="Price_inflation Liquidity_shortage"/>
    <n v="1"/>
    <n v="1"/>
    <n v="0"/>
    <n v="0"/>
    <n v="0"/>
    <n v="0"/>
    <n v="0"/>
    <n v="0"/>
    <n v="0"/>
    <n v="0"/>
    <n v="0"/>
    <s v="لايوجد محطة تعبئة مياه معالجة"/>
    <n v="21859919"/>
    <s v="5ade4efa-3a38-47fa-be3d-e662e28f068f"/>
    <s v="2018-04-27T19:09:52"/>
    <n v="133"/>
  </r>
  <r>
    <s v="YE0124"/>
    <s v="2018-04-28T17:16:00.991+03:00"/>
    <s v="2018-04-28T17:25:53.029+03:00"/>
    <s v="2018-04-28"/>
    <s v="ee.humanitarianresponse.info:oSuGHAzdA1FipyGD"/>
    <s v="2018-04-23"/>
    <s v="المدينة القديمة"/>
    <s v="Old City"/>
    <x v="11"/>
    <s v="YE22"/>
    <s v="Razih"/>
    <s v="YE2205"/>
    <s v="سوق شعارة"/>
    <s v="Al Robou'"/>
    <s v="Governorate_capital_market"/>
    <s v="Rural"/>
    <s v="yes"/>
    <s v="yes"/>
    <m/>
    <n v="370"/>
    <n v="370"/>
    <n v="22"/>
    <s v="Wholesaler"/>
    <n v="4"/>
    <n v="5"/>
    <n v="4.5"/>
    <s v="Price_inflation Liquidity_shortage Insecurity_and_instability Supply_shortage"/>
    <n v="1"/>
    <n v="1"/>
    <n v="0"/>
    <n v="1"/>
    <n v="1"/>
    <n v="0"/>
    <n v="0"/>
    <n v="0"/>
    <n v="0"/>
    <n v="0"/>
    <n v="0"/>
    <s v="yes"/>
    <s v="yes"/>
    <m/>
    <n v="380"/>
    <n v="380"/>
    <n v="22"/>
    <s v="Wholesaler"/>
    <n v="4"/>
    <n v="6"/>
    <n v="5"/>
    <s v="Price_inflation Liquidity_shortage Insecurity_and_instability Supply_shortage"/>
    <n v="1"/>
    <n v="1"/>
    <n v="0"/>
    <n v="1"/>
    <n v="1"/>
    <n v="0"/>
    <n v="0"/>
    <n v="0"/>
    <n v="0"/>
    <n v="0"/>
    <n v="0"/>
    <s v="yes"/>
    <s v="yes"/>
    <m/>
    <n v="90"/>
    <n v="90"/>
    <n v="22"/>
    <s v="Wholesaler"/>
    <n v="2"/>
    <n v="3"/>
    <n v="2.5"/>
    <s v="Price_inflation Liquidity_shortage"/>
    <n v="1"/>
    <n v="1"/>
    <n v="0"/>
    <n v="0"/>
    <n v="0"/>
    <n v="0"/>
    <n v="0"/>
    <n v="0"/>
    <n v="0"/>
    <n v="0"/>
    <n v="0"/>
    <s v="no"/>
    <m/>
    <m/>
    <m/>
    <m/>
    <m/>
    <m/>
    <m/>
    <m/>
    <m/>
    <m/>
    <m/>
    <m/>
    <m/>
    <m/>
    <m/>
    <m/>
    <m/>
    <m/>
    <m/>
    <m/>
    <m/>
    <s v="yes"/>
    <s v="yes"/>
    <n v="80"/>
    <n v="90"/>
    <n v="112.5"/>
    <n v="22"/>
    <s v="Wholesaler"/>
    <n v="2"/>
    <n v="3"/>
    <n v="2.5"/>
    <s v="Price_inflation Liquidity_shortage"/>
    <n v="1"/>
    <n v="1"/>
    <n v="0"/>
    <n v="0"/>
    <n v="0"/>
    <n v="0"/>
    <n v="0"/>
    <n v="0"/>
    <n v="0"/>
    <n v="0"/>
    <n v="0"/>
    <s v="yes"/>
    <s v="yes"/>
    <m/>
    <n v="90"/>
    <n v="90"/>
    <n v="22"/>
    <s v="Wholesaler"/>
    <n v="3"/>
    <n v="4"/>
    <n v="3.5"/>
    <s v="Price_inflation Liquidity_shortage"/>
    <n v="1"/>
    <n v="1"/>
    <n v="0"/>
    <n v="0"/>
    <n v="0"/>
    <n v="0"/>
    <n v="0"/>
    <n v="0"/>
    <n v="0"/>
    <n v="0"/>
    <n v="0"/>
    <s v="yes"/>
    <s v="no"/>
    <n v="12"/>
    <n v="400"/>
    <n v="333.33333333333337"/>
    <n v="22"/>
    <s v="Wholesaler"/>
    <n v="3"/>
    <n v="4"/>
    <n v="3.5"/>
    <s v="Price_inflation"/>
    <n v="1"/>
    <n v="0"/>
    <n v="0"/>
    <n v="0"/>
    <n v="0"/>
    <n v="0"/>
    <n v="0"/>
    <n v="0"/>
    <n v="0"/>
    <n v="0"/>
    <n v="0"/>
    <s v="لا يوجد محطة تعبئة المياه المعالجة"/>
    <n v="21888471"/>
    <s v="fc90f279-93dc-4e40-84f8-536eeeeade10"/>
    <s v="2018-04-28T14:52:41"/>
    <n v="161"/>
  </r>
  <r>
    <s v="YE0125"/>
    <s v="2018-04-28T17:25:53.328+03:00"/>
    <s v="2018-04-28T17:30:56.657+03:00"/>
    <s v="2018-04-28"/>
    <s v="ee.humanitarianresponse.info:oSuGHAzdA1FipyGD"/>
    <s v="2018-04-23"/>
    <s v="المدينة القديمة"/>
    <s v="Old City"/>
    <x v="11"/>
    <s v="YE22"/>
    <s v="Razih"/>
    <s v="YE2205"/>
    <s v="سوق شعارة"/>
    <s v="Al Rawdah"/>
    <s v="District_level_market"/>
    <s v="Rural"/>
    <s v="yes"/>
    <s v="yes"/>
    <m/>
    <n v="370"/>
    <n v="370"/>
    <n v="22"/>
    <s v="Wholesaler"/>
    <n v="3"/>
    <n v="6"/>
    <n v="4.5"/>
    <s v="Price_inflation Liquidity_shortage Insecurity_and_instability Supply_shortage"/>
    <n v="1"/>
    <n v="1"/>
    <n v="0"/>
    <n v="1"/>
    <n v="1"/>
    <n v="0"/>
    <n v="0"/>
    <n v="0"/>
    <n v="0"/>
    <n v="0"/>
    <n v="0"/>
    <s v="yes"/>
    <s v="yes"/>
    <m/>
    <n v="380"/>
    <n v="380"/>
    <n v="22"/>
    <s v="Wholesaler"/>
    <n v="3"/>
    <n v="6"/>
    <n v="4.5"/>
    <s v="Price_inflation Liquidity_shortage Insecurity_and_instability Supply_shortage"/>
    <n v="1"/>
    <n v="1"/>
    <n v="0"/>
    <n v="1"/>
    <n v="1"/>
    <n v="0"/>
    <n v="0"/>
    <n v="0"/>
    <n v="0"/>
    <n v="0"/>
    <n v="0"/>
    <s v="yes"/>
    <s v="yes"/>
    <m/>
    <n v="80"/>
    <n v="80"/>
    <n v="22"/>
    <s v="Wholesaler"/>
    <n v="2"/>
    <n v="3"/>
    <n v="2.5"/>
    <s v="Price_inflation Liquidity_shortage"/>
    <n v="1"/>
    <n v="1"/>
    <n v="0"/>
    <n v="0"/>
    <n v="0"/>
    <n v="0"/>
    <n v="0"/>
    <n v="0"/>
    <n v="0"/>
    <n v="0"/>
    <n v="0"/>
    <s v="no"/>
    <m/>
    <m/>
    <m/>
    <m/>
    <m/>
    <m/>
    <m/>
    <m/>
    <m/>
    <m/>
    <m/>
    <m/>
    <m/>
    <m/>
    <m/>
    <m/>
    <m/>
    <m/>
    <m/>
    <m/>
    <m/>
    <s v="yes"/>
    <s v="yes"/>
    <n v="75"/>
    <n v="80"/>
    <n v="106.66666666666667"/>
    <n v="22"/>
    <s v="Wholesaler"/>
    <n v="2"/>
    <n v="3"/>
    <n v="2.5"/>
    <s v="Price_inflation Liquidity_shortage"/>
    <n v="1"/>
    <n v="1"/>
    <n v="0"/>
    <n v="0"/>
    <n v="0"/>
    <n v="0"/>
    <n v="0"/>
    <n v="0"/>
    <n v="0"/>
    <n v="0"/>
    <n v="0"/>
    <s v="yes"/>
    <s v="yes"/>
    <m/>
    <n v="90"/>
    <n v="90"/>
    <n v="22"/>
    <s v="Wholesaler"/>
    <n v="2"/>
    <n v="3"/>
    <n v="2.5"/>
    <s v="Price_inflation Liquidity_shortage"/>
    <n v="1"/>
    <n v="1"/>
    <n v="0"/>
    <n v="0"/>
    <n v="0"/>
    <n v="0"/>
    <n v="0"/>
    <n v="0"/>
    <n v="0"/>
    <n v="0"/>
    <n v="0"/>
    <s v="yes"/>
    <s v="no"/>
    <n v="12"/>
    <n v="400"/>
    <n v="333.33333333333337"/>
    <n v="22"/>
    <s v="Wholesaler"/>
    <n v="2"/>
    <n v="3"/>
    <n v="2.5"/>
    <s v="Price_inflation"/>
    <n v="1"/>
    <n v="0"/>
    <n v="0"/>
    <n v="0"/>
    <n v="0"/>
    <n v="0"/>
    <n v="0"/>
    <n v="0"/>
    <n v="0"/>
    <n v="0"/>
    <n v="0"/>
    <s v="لا يوجد محطة تعبئة المياه المعالجة"/>
    <n v="21888473"/>
    <s v="58b667cb-05f0-4a03-955a-bc73b299f10f"/>
    <s v="2018-04-28T14:52:42"/>
    <n v="162"/>
  </r>
  <r>
    <s v="YE0126"/>
    <s v="2018-04-28T17:30:56.859+03:00"/>
    <s v="2018-04-28T17:35:34.882+03:00"/>
    <s v="2018-04-28"/>
    <s v="ee.humanitarianresponse.info:oSuGHAzdA1FipyGD"/>
    <s v="2018-04-23"/>
    <s v="المدينة القديمة"/>
    <s v="Old City"/>
    <x v="11"/>
    <s v="YE22"/>
    <s v="Razih"/>
    <s v="YE2205"/>
    <s v="سوق شعارة"/>
    <s v="Al Souq Al Markazi"/>
    <s v="District_level_market"/>
    <s v="Rural"/>
    <s v="yes"/>
    <s v="yes"/>
    <m/>
    <n v="360"/>
    <n v="360"/>
    <n v="22"/>
    <s v="Wholesaler"/>
    <n v="2"/>
    <n v="5"/>
    <n v="3.5"/>
    <s v="Price_inflation Liquidity_shortage Insecurity_and_instability Supply_shortage"/>
    <n v="1"/>
    <n v="1"/>
    <n v="0"/>
    <n v="1"/>
    <n v="1"/>
    <n v="0"/>
    <n v="0"/>
    <n v="0"/>
    <n v="0"/>
    <n v="0"/>
    <n v="0"/>
    <s v="yes"/>
    <s v="yes"/>
    <m/>
    <n v="380"/>
    <n v="380"/>
    <n v="22"/>
    <s v="Wholesaler"/>
    <n v="2"/>
    <n v="5"/>
    <n v="3.5"/>
    <s v="Price_inflation Liquidity_shortage Insecurity_and_instability Supply_shortage"/>
    <n v="1"/>
    <n v="1"/>
    <n v="0"/>
    <n v="1"/>
    <n v="1"/>
    <n v="0"/>
    <n v="0"/>
    <n v="0"/>
    <n v="0"/>
    <n v="0"/>
    <n v="0"/>
    <s v="yes"/>
    <s v="yes"/>
    <m/>
    <n v="80"/>
    <n v="80"/>
    <n v="22"/>
    <s v="Wholesaler"/>
    <n v="2"/>
    <n v="3"/>
    <n v="2.5"/>
    <s v="Price_inflation"/>
    <n v="1"/>
    <n v="0"/>
    <n v="0"/>
    <n v="0"/>
    <n v="0"/>
    <n v="0"/>
    <n v="0"/>
    <n v="0"/>
    <n v="0"/>
    <n v="0"/>
    <n v="0"/>
    <s v="no"/>
    <m/>
    <m/>
    <m/>
    <m/>
    <m/>
    <m/>
    <m/>
    <m/>
    <m/>
    <m/>
    <m/>
    <m/>
    <m/>
    <m/>
    <m/>
    <m/>
    <m/>
    <m/>
    <m/>
    <m/>
    <m/>
    <s v="yes"/>
    <s v="yes"/>
    <n v="80"/>
    <n v="100"/>
    <n v="125"/>
    <n v="22"/>
    <s v="Wholesaler"/>
    <n v="2"/>
    <n v="3"/>
    <n v="2.5"/>
    <s v="Price_inflation"/>
    <n v="1"/>
    <n v="0"/>
    <n v="0"/>
    <n v="0"/>
    <n v="0"/>
    <n v="0"/>
    <n v="0"/>
    <n v="0"/>
    <n v="0"/>
    <n v="0"/>
    <n v="0"/>
    <s v="yes"/>
    <s v="yes"/>
    <m/>
    <n v="90"/>
    <n v="90"/>
    <n v="22"/>
    <s v="Wholesaler"/>
    <n v="3"/>
    <n v="3"/>
    <n v="3"/>
    <s v="Price_inflation"/>
    <n v="1"/>
    <n v="0"/>
    <n v="0"/>
    <n v="0"/>
    <n v="0"/>
    <n v="0"/>
    <n v="0"/>
    <n v="0"/>
    <n v="0"/>
    <n v="0"/>
    <n v="0"/>
    <s v="yes"/>
    <s v="no"/>
    <n v="12"/>
    <n v="400"/>
    <n v="333.33333333333337"/>
    <n v="22"/>
    <s v="Wholesaler"/>
    <n v="2"/>
    <n v="3"/>
    <n v="2.5"/>
    <s v="Price_inflation"/>
    <n v="1"/>
    <n v="0"/>
    <n v="0"/>
    <n v="0"/>
    <n v="0"/>
    <n v="0"/>
    <n v="0"/>
    <n v="0"/>
    <n v="0"/>
    <n v="0"/>
    <n v="0"/>
    <s v="لا يوجد محطة تعبئة المياه المعالجة"/>
    <n v="21888474"/>
    <s v="b53dcf31-bb25-4a67-a404-be19071e35e7"/>
    <s v="2018-04-28T14:52:43"/>
    <n v="163"/>
  </r>
  <r>
    <s v="YE0161"/>
    <s v="2018-04-25T17:22:43.562+03:00"/>
    <s v="2018-04-25T17:28:57.429+03:00"/>
    <s v="2018-04-25"/>
    <s v="ee.humanitarianresponse.info:oSuGHAzdA1FipyGD"/>
    <s v="2018-04-22"/>
    <s v="مؤسسة المدينة القديمة"/>
    <s v="SDF"/>
    <x v="11"/>
    <s v="YE22"/>
    <s v="Razih"/>
    <s v="YE2205"/>
    <s v="شعاره"/>
    <s v="AlZaidia District"/>
    <s v="District_level_market"/>
    <s v="Rural"/>
    <s v="yes"/>
    <s v="yes"/>
    <m/>
    <n v="380"/>
    <n v="380"/>
    <n v="22"/>
    <s v="Wholesaler"/>
    <n v="5"/>
    <n v="7"/>
    <n v="6"/>
    <s v="Price_inflation Insecurity_and_instability Supply_shortage"/>
    <n v="1"/>
    <n v="0"/>
    <n v="0"/>
    <n v="1"/>
    <n v="1"/>
    <n v="0"/>
    <n v="0"/>
    <n v="0"/>
    <n v="0"/>
    <n v="0"/>
    <n v="0"/>
    <s v="yes"/>
    <s v="yes"/>
    <m/>
    <n v="380"/>
    <n v="380"/>
    <n v="22"/>
    <s v="Wholesaler"/>
    <n v="5"/>
    <n v="7"/>
    <n v="6"/>
    <s v="Price_inflation Liquidity_shortage Insecurity_and_instability Supply_shortage"/>
    <n v="1"/>
    <n v="1"/>
    <n v="0"/>
    <n v="1"/>
    <n v="1"/>
    <n v="0"/>
    <n v="0"/>
    <n v="0"/>
    <n v="0"/>
    <n v="0"/>
    <n v="0"/>
    <s v="yes"/>
    <s v="yes"/>
    <m/>
    <n v="100"/>
    <n v="100"/>
    <n v="22"/>
    <s v="Wholesaler"/>
    <n v="5"/>
    <n v="7"/>
    <n v="6"/>
    <s v="Price_inflation Liquidity_shortage Insecurity_and_instability"/>
    <n v="1"/>
    <n v="1"/>
    <n v="0"/>
    <n v="1"/>
    <n v="0"/>
    <n v="0"/>
    <n v="0"/>
    <n v="0"/>
    <n v="0"/>
    <n v="0"/>
    <n v="0"/>
    <s v="no"/>
    <m/>
    <m/>
    <m/>
    <m/>
    <m/>
    <m/>
    <m/>
    <m/>
    <m/>
    <m/>
    <m/>
    <m/>
    <m/>
    <m/>
    <m/>
    <m/>
    <m/>
    <m/>
    <m/>
    <m/>
    <m/>
    <s v="yes"/>
    <s v="yes"/>
    <n v="80"/>
    <n v="100"/>
    <n v="125"/>
    <n v="22"/>
    <s v="Wholesaler"/>
    <n v="3"/>
    <n v="4"/>
    <n v="3.5"/>
    <s v="Price_inflation Liquidity_shortage"/>
    <n v="1"/>
    <n v="1"/>
    <n v="0"/>
    <n v="0"/>
    <n v="0"/>
    <n v="0"/>
    <n v="0"/>
    <n v="0"/>
    <n v="0"/>
    <n v="0"/>
    <n v="0"/>
    <s v="yes"/>
    <s v="yes"/>
    <m/>
    <n v="100"/>
    <n v="100"/>
    <n v="22"/>
    <s v="Wholesaler"/>
    <n v="3"/>
    <n v="4"/>
    <n v="3.5"/>
    <s v="Price_inflation Liquidity_shortage"/>
    <n v="1"/>
    <n v="1"/>
    <n v="0"/>
    <n v="0"/>
    <n v="0"/>
    <n v="0"/>
    <n v="0"/>
    <n v="0"/>
    <n v="0"/>
    <n v="0"/>
    <n v="0"/>
    <s v="yes"/>
    <s v="yes"/>
    <m/>
    <n v="380"/>
    <n v="380"/>
    <n v="22"/>
    <s v="Wholesaler"/>
    <n v="3"/>
    <n v="5"/>
    <n v="4"/>
    <s v="Price_inflation"/>
    <n v="1"/>
    <n v="0"/>
    <n v="0"/>
    <n v="0"/>
    <n v="0"/>
    <n v="0"/>
    <n v="0"/>
    <n v="0"/>
    <n v="0"/>
    <n v="0"/>
    <n v="0"/>
    <s v="لايوجد محطات لتعبئة المياه المعالجه"/>
    <n v="21859917"/>
    <s v="01b00154-f298-4b3f-b589-c6083127a4e0"/>
    <s v="2018-04-27T19:09:50"/>
    <n v="131"/>
  </r>
  <r>
    <s v="YE0004"/>
    <s v="2018-04-25T19:04:46.597+03:00"/>
    <s v="2018-04-25T19:10:43.452+03:00"/>
    <s v="2018-04-25"/>
    <s v="ee.humanitarianresponse.info:oSuGHAzdA1FipyGD"/>
    <s v="2018-04-25"/>
    <s v="المدينة القديمة"/>
    <s v="Old City"/>
    <x v="11"/>
    <s v="YE22"/>
    <s v="Saadah"/>
    <s v="YE2215"/>
    <s v="السوق المركزي"/>
    <s v="Monabbih"/>
    <s v="Governorate_capital_market"/>
    <s v="Urban"/>
    <s v="yes"/>
    <s v="yes"/>
    <m/>
    <n v="370"/>
    <n v="370"/>
    <n v="18"/>
    <s v="Wholesaler"/>
    <n v="2"/>
    <n v="5"/>
    <n v="3.5"/>
    <s v="Price_inflation Liquidity_shortage Insecurity_and_instability Supply_shortage"/>
    <n v="1"/>
    <n v="1"/>
    <n v="0"/>
    <n v="1"/>
    <n v="1"/>
    <n v="0"/>
    <n v="0"/>
    <n v="0"/>
    <n v="0"/>
    <n v="0"/>
    <n v="0"/>
    <s v="yes"/>
    <s v="yes"/>
    <m/>
    <n v="380"/>
    <n v="380"/>
    <n v="18"/>
    <s v="Wholesaler"/>
    <n v="2"/>
    <n v="5"/>
    <n v="3.5"/>
    <s v="Price_inflation Liquidity_shortage Insecurity_and_instability Supply_shortage"/>
    <n v="1"/>
    <n v="1"/>
    <n v="0"/>
    <n v="1"/>
    <n v="1"/>
    <n v="0"/>
    <n v="0"/>
    <n v="0"/>
    <n v="0"/>
    <n v="0"/>
    <n v="0"/>
    <s v="yes"/>
    <s v="yes"/>
    <m/>
    <n v="80"/>
    <n v="80"/>
    <n v="22"/>
    <s v="Wholesaler"/>
    <n v="1"/>
    <n v="2"/>
    <n v="1.5"/>
    <s v="Price_inflation Liquidity_shortage"/>
    <n v="1"/>
    <n v="1"/>
    <n v="0"/>
    <n v="0"/>
    <n v="0"/>
    <n v="0"/>
    <n v="0"/>
    <n v="0"/>
    <n v="0"/>
    <n v="0"/>
    <n v="0"/>
    <s v="yes"/>
    <s v="yes"/>
    <m/>
    <n v="140"/>
    <n v="140"/>
    <n v="22"/>
    <s v="Wholesaler"/>
    <n v="1"/>
    <n v="1"/>
    <n v="1"/>
    <s v="No_constraints"/>
    <n v="0"/>
    <n v="0"/>
    <n v="0"/>
    <n v="0"/>
    <n v="0"/>
    <n v="0"/>
    <n v="0"/>
    <n v="0"/>
    <n v="0"/>
    <n v="1"/>
    <n v="0"/>
    <s v="yes"/>
    <s v="yes"/>
    <n v="80"/>
    <n v="80"/>
    <n v="100"/>
    <n v="22"/>
    <s v="Wholesaler"/>
    <n v="1"/>
    <n v="2"/>
    <n v="1.5"/>
    <s v="Price_inflation"/>
    <n v="1"/>
    <n v="0"/>
    <n v="0"/>
    <n v="0"/>
    <n v="0"/>
    <n v="0"/>
    <n v="0"/>
    <n v="0"/>
    <n v="0"/>
    <n v="0"/>
    <n v="0"/>
    <s v="yes"/>
    <s v="yes"/>
    <m/>
    <n v="90"/>
    <n v="90"/>
    <n v="22"/>
    <s v="Wholesaler"/>
    <n v="1"/>
    <n v="2"/>
    <n v="1.5"/>
    <s v="Price_inflation"/>
    <n v="1"/>
    <n v="0"/>
    <n v="0"/>
    <n v="0"/>
    <n v="0"/>
    <n v="0"/>
    <n v="0"/>
    <n v="0"/>
    <n v="0"/>
    <n v="0"/>
    <n v="0"/>
    <s v="yes"/>
    <s v="yes"/>
    <m/>
    <n v="360"/>
    <n v="360"/>
    <n v="22"/>
    <s v="Wholesaler"/>
    <n v="1"/>
    <n v="2"/>
    <n v="1.5"/>
    <s v="Price_inflation"/>
    <n v="1"/>
    <n v="0"/>
    <n v="0"/>
    <n v="0"/>
    <n v="0"/>
    <n v="0"/>
    <n v="0"/>
    <n v="0"/>
    <n v="0"/>
    <n v="0"/>
    <n v="0"/>
    <m/>
    <n v="21859933"/>
    <s v="1a052d5e-a35c-49eb-add0-a35ed0e3073b"/>
    <s v="2018-04-27T19:10:02"/>
    <n v="147"/>
  </r>
  <r>
    <s v="YE0005"/>
    <s v="2018-04-25T19:10:43.682+03:00"/>
    <s v="2018-04-25T19:14:39.839+03:00"/>
    <s v="2018-04-25"/>
    <s v="ee.humanitarianresponse.info:oSuGHAzdA1FipyGD"/>
    <s v="2018-04-25"/>
    <s v="المدينة القديمة"/>
    <s v="Old City"/>
    <x v="11"/>
    <s v="YE22"/>
    <s v="Saadah"/>
    <s v="YE2215"/>
    <s v="السوق المركزي"/>
    <s v="Al Khabt"/>
    <s v="Governorate_capital_market"/>
    <s v="Urban"/>
    <s v="yes"/>
    <s v="yes"/>
    <m/>
    <n v="370"/>
    <n v="370"/>
    <n v="18"/>
    <s v="Wholesaler"/>
    <n v="2"/>
    <n v="5"/>
    <n v="3.5"/>
    <s v="Price_inflation Liquidity_shortage Insecurity_and_instability Supply_shortage"/>
    <n v="1"/>
    <n v="1"/>
    <n v="0"/>
    <n v="1"/>
    <n v="1"/>
    <n v="0"/>
    <n v="0"/>
    <n v="0"/>
    <n v="0"/>
    <n v="0"/>
    <n v="0"/>
    <s v="yes"/>
    <s v="yes"/>
    <m/>
    <n v="360"/>
    <n v="360"/>
    <n v="18"/>
    <s v="Wholesaler"/>
    <n v="2"/>
    <n v="5"/>
    <n v="3.5"/>
    <s v="Price_inflation Liquidity_shortage Insecurity_and_instability Supply_shortage"/>
    <n v="1"/>
    <n v="1"/>
    <n v="0"/>
    <n v="1"/>
    <n v="1"/>
    <n v="0"/>
    <n v="0"/>
    <n v="0"/>
    <n v="0"/>
    <n v="0"/>
    <n v="0"/>
    <s v="yes"/>
    <s v="yes"/>
    <m/>
    <n v="80"/>
    <n v="80"/>
    <n v="22"/>
    <s v="Wholesaler"/>
    <n v="1"/>
    <n v="2"/>
    <n v="1.5"/>
    <s v="Price_inflation"/>
    <n v="1"/>
    <n v="0"/>
    <n v="0"/>
    <n v="0"/>
    <n v="0"/>
    <n v="0"/>
    <n v="0"/>
    <n v="0"/>
    <n v="0"/>
    <n v="0"/>
    <n v="0"/>
    <s v="yes"/>
    <s v="yes"/>
    <m/>
    <n v="140"/>
    <n v="140"/>
    <n v="22"/>
    <s v="Wholesaler"/>
    <n v="1"/>
    <n v="1"/>
    <n v="1"/>
    <s v="Price_inflation"/>
    <n v="1"/>
    <n v="0"/>
    <n v="0"/>
    <n v="0"/>
    <n v="0"/>
    <n v="0"/>
    <n v="0"/>
    <n v="0"/>
    <n v="0"/>
    <n v="0"/>
    <n v="0"/>
    <s v="yes"/>
    <s v="yes"/>
    <n v="80"/>
    <n v="80"/>
    <n v="100"/>
    <n v="22"/>
    <s v="Wholesaler"/>
    <n v="1"/>
    <n v="2"/>
    <n v="1.5"/>
    <s v="Price_inflation"/>
    <n v="1"/>
    <n v="0"/>
    <n v="0"/>
    <n v="0"/>
    <n v="0"/>
    <n v="0"/>
    <n v="0"/>
    <n v="0"/>
    <n v="0"/>
    <n v="0"/>
    <n v="0"/>
    <s v="yes"/>
    <s v="yes"/>
    <m/>
    <n v="90"/>
    <n v="90"/>
    <n v="22"/>
    <s v="Wholesaler"/>
    <n v="1"/>
    <n v="2"/>
    <n v="1.5"/>
    <s v="Price_inflation"/>
    <n v="1"/>
    <n v="0"/>
    <n v="0"/>
    <n v="0"/>
    <n v="0"/>
    <n v="0"/>
    <n v="0"/>
    <n v="0"/>
    <n v="0"/>
    <n v="0"/>
    <n v="0"/>
    <s v="yes"/>
    <s v="yes"/>
    <m/>
    <n v="360"/>
    <n v="360"/>
    <n v="22"/>
    <m/>
    <n v="1"/>
    <n v="2"/>
    <n v="1.5"/>
    <s v="Price_inflation"/>
    <n v="1"/>
    <n v="0"/>
    <n v="0"/>
    <n v="0"/>
    <n v="0"/>
    <n v="0"/>
    <n v="0"/>
    <n v="0"/>
    <n v="0"/>
    <n v="0"/>
    <n v="0"/>
    <m/>
    <n v="21859934"/>
    <s v="f708ba5d-cff8-44fb-ad3e-34600a7a77a1"/>
    <s v="2018-04-27T19:10:03"/>
    <n v="148"/>
  </r>
  <r>
    <s v="YE0088"/>
    <s v="2018-04-28T19:20:55.042+03:00"/>
    <s v="2018-04-28T19:30:30.529+03:00"/>
    <s v="2018-04-28"/>
    <s v="ee.humanitarianresponse.info:oSuGHAzdA1FipyGD"/>
    <s v="2018-04-26"/>
    <s v="المدينة القديمة"/>
    <s v="Old City"/>
    <x v="11"/>
    <s v="YE22"/>
    <s v="Saadah"/>
    <s v="YE2215"/>
    <s v="السوق المركزي"/>
    <s v="Al Khazja"/>
    <s v="Governorate_capital_market"/>
    <s v="Urban"/>
    <s v="yes"/>
    <s v="yes"/>
    <m/>
    <n v="370"/>
    <n v="370"/>
    <n v="18"/>
    <s v="Wholesaler"/>
    <n v="2"/>
    <n v="6"/>
    <n v="4"/>
    <s v="Liquidity_shortage Insecurity_and_instability Transportation_issues"/>
    <n v="0"/>
    <n v="1"/>
    <n v="0"/>
    <n v="1"/>
    <n v="0"/>
    <n v="0"/>
    <n v="1"/>
    <n v="0"/>
    <n v="0"/>
    <n v="0"/>
    <n v="0"/>
    <s v="yes"/>
    <s v="yes"/>
    <m/>
    <n v="370"/>
    <n v="370"/>
    <n v="18"/>
    <s v="Wholesaler"/>
    <n v="2"/>
    <n v="6"/>
    <n v="4"/>
    <s v="Liquidity_shortage Insecurity_and_instability Supply_shortage"/>
    <n v="0"/>
    <n v="1"/>
    <n v="0"/>
    <n v="1"/>
    <n v="1"/>
    <n v="0"/>
    <n v="0"/>
    <n v="0"/>
    <n v="0"/>
    <n v="0"/>
    <n v="0"/>
    <s v="yes"/>
    <s v="yes"/>
    <m/>
    <n v="70"/>
    <n v="70"/>
    <n v="22"/>
    <s v="Wholesaler"/>
    <n v="1"/>
    <n v="2"/>
    <n v="1.5"/>
    <s v="Liquidity_shortage"/>
    <n v="0"/>
    <n v="1"/>
    <n v="0"/>
    <n v="0"/>
    <n v="0"/>
    <n v="0"/>
    <n v="0"/>
    <n v="0"/>
    <n v="0"/>
    <n v="0"/>
    <n v="0"/>
    <s v="yes"/>
    <s v="yes"/>
    <m/>
    <n v="130"/>
    <n v="130"/>
    <n v="22"/>
    <s v="Wholesaler"/>
    <n v="1"/>
    <n v="1"/>
    <n v="1"/>
    <s v="Price_inflation"/>
    <n v="1"/>
    <n v="0"/>
    <n v="0"/>
    <n v="0"/>
    <n v="0"/>
    <n v="0"/>
    <n v="0"/>
    <n v="0"/>
    <n v="0"/>
    <n v="0"/>
    <n v="0"/>
    <s v="yes"/>
    <s v="yes"/>
    <n v="80"/>
    <n v="90"/>
    <n v="112.5"/>
    <n v="22"/>
    <s v="Wholesaler"/>
    <n v="1"/>
    <n v="2"/>
    <n v="1.5"/>
    <s v="Price_inflation"/>
    <n v="1"/>
    <n v="0"/>
    <n v="0"/>
    <n v="0"/>
    <n v="0"/>
    <n v="0"/>
    <n v="0"/>
    <n v="0"/>
    <n v="0"/>
    <n v="0"/>
    <n v="0"/>
    <s v="yes"/>
    <s v="yes"/>
    <m/>
    <n v="80"/>
    <n v="80"/>
    <n v="22"/>
    <s v="Wholesaler"/>
    <n v="1"/>
    <n v="2"/>
    <n v="1.5"/>
    <s v="Price_inflation Liquidity_shortage"/>
    <n v="1"/>
    <n v="1"/>
    <n v="0"/>
    <n v="0"/>
    <n v="0"/>
    <n v="0"/>
    <n v="0"/>
    <n v="0"/>
    <n v="0"/>
    <n v="0"/>
    <n v="0"/>
    <s v="yes"/>
    <s v="yes"/>
    <m/>
    <n v="360"/>
    <n v="360"/>
    <n v="22"/>
    <s v="Wholesaler"/>
    <n v="1"/>
    <n v="2"/>
    <n v="1.5"/>
    <s v="Price_inflation Liquidity_shortage"/>
    <n v="1"/>
    <n v="1"/>
    <n v="0"/>
    <n v="0"/>
    <n v="0"/>
    <n v="0"/>
    <n v="0"/>
    <n v="0"/>
    <n v="0"/>
    <n v="0"/>
    <n v="0"/>
    <m/>
    <n v="21892182"/>
    <s v="a85a29b6-8196-43d9-8b13-ab127ac9f321"/>
    <s v="2018-04-28T17:00:53"/>
    <n v="181"/>
  </r>
  <r>
    <s v="YE0142"/>
    <s v="2018-04-27T02:14:40.226+03:00"/>
    <s v="2018-04-27T02:19:02.300+03:00"/>
    <s v="2018-04-27"/>
    <s v="ee.humanitarianresponse.info:01ufehMPk0fm5ajf"/>
    <s v="2018-04-26"/>
    <s v="Save the Children"/>
    <s v="Save the Children"/>
    <x v="11"/>
    <s v="YE22"/>
    <s v="Saadah"/>
    <s v="YE2215"/>
    <s v="Saada Market"/>
    <s v="Al Souq Al Markazi"/>
    <s v="Governorate_capital_market"/>
    <s v="Urban"/>
    <s v="yes"/>
    <s v="yes"/>
    <m/>
    <n v="360"/>
    <n v="360"/>
    <n v="26"/>
    <s v="Wholesaler"/>
    <n v="7"/>
    <m/>
    <n v="7"/>
    <s v="Price_inflation Insecurity_and_instability Transportation_issues"/>
    <n v="1"/>
    <n v="0"/>
    <n v="0"/>
    <n v="1"/>
    <n v="0"/>
    <n v="0"/>
    <n v="1"/>
    <n v="0"/>
    <n v="0"/>
    <n v="0"/>
    <n v="0"/>
    <s v="yes"/>
    <s v="yes"/>
    <m/>
    <n v="360"/>
    <n v="360"/>
    <n v="26"/>
    <s v="Wholesaler"/>
    <n v="7"/>
    <m/>
    <n v="7"/>
    <s v="Price_inflation Insecurity_and_instability Transportation_issues"/>
    <n v="1"/>
    <n v="0"/>
    <n v="0"/>
    <n v="1"/>
    <n v="0"/>
    <n v="0"/>
    <n v="1"/>
    <n v="0"/>
    <n v="0"/>
    <n v="0"/>
    <n v="0"/>
    <s v="yes"/>
    <s v="yes"/>
    <m/>
    <n v="100"/>
    <n v="100"/>
    <n v="22"/>
    <s v="Wholesaler"/>
    <n v="1"/>
    <m/>
    <n v="1"/>
    <s v="Transportation_issues"/>
    <n v="0"/>
    <n v="0"/>
    <n v="0"/>
    <n v="0"/>
    <n v="0"/>
    <n v="0"/>
    <n v="1"/>
    <n v="0"/>
    <n v="0"/>
    <n v="0"/>
    <n v="0"/>
    <s v="yes"/>
    <s v="yes"/>
    <m/>
    <n v="400"/>
    <n v="400"/>
    <n v="22"/>
    <s v="Wholesaler"/>
    <n v="1"/>
    <m/>
    <n v="1"/>
    <s v="Transportation_issues"/>
    <n v="0"/>
    <n v="0"/>
    <n v="0"/>
    <n v="0"/>
    <n v="0"/>
    <n v="0"/>
    <n v="1"/>
    <n v="0"/>
    <n v="0"/>
    <n v="0"/>
    <n v="0"/>
    <s v="yes"/>
    <s v="yes"/>
    <n v="70"/>
    <n v="100"/>
    <n v="142.85714285714286"/>
    <n v="23"/>
    <s v="Wholesaler"/>
    <n v="2"/>
    <m/>
    <n v="2"/>
    <s v="Price_inflation Insecurity_and_instability Transportation_issues"/>
    <n v="1"/>
    <n v="0"/>
    <n v="0"/>
    <n v="1"/>
    <n v="0"/>
    <n v="0"/>
    <n v="1"/>
    <n v="0"/>
    <n v="0"/>
    <n v="0"/>
    <n v="0"/>
    <s v="yes"/>
    <s v="yes"/>
    <m/>
    <n v="175"/>
    <n v="175"/>
    <n v="23"/>
    <s v="Wholesaler"/>
    <n v="1"/>
    <n v="3"/>
    <n v="2"/>
    <s v="Price_inflation Insecurity_and_instability Transportation_issues"/>
    <n v="1"/>
    <n v="0"/>
    <n v="0"/>
    <n v="1"/>
    <n v="0"/>
    <n v="0"/>
    <n v="1"/>
    <n v="0"/>
    <n v="0"/>
    <n v="0"/>
    <n v="0"/>
    <s v="no"/>
    <m/>
    <m/>
    <m/>
    <m/>
    <m/>
    <m/>
    <m/>
    <m/>
    <m/>
    <m/>
    <m/>
    <m/>
    <m/>
    <m/>
    <m/>
    <m/>
    <m/>
    <m/>
    <m/>
    <m/>
    <m/>
    <m/>
    <n v="21930929"/>
    <s v="662c4f2d-2916-44c9-addb-91be9764961b"/>
    <s v="2018-04-29T18:40:35"/>
    <n v="227"/>
  </r>
  <r>
    <s v="YE0180"/>
    <s v="2018-04-25T18:56:37.686+03:00"/>
    <s v="2018-04-25T19:04:46.236+03:00"/>
    <s v="2018-04-25"/>
    <s v="ee.humanitarianresponse.info:oSuGHAzdA1FipyGD"/>
    <s v="2018-04-25"/>
    <s v="المدينة القديمة"/>
    <s v="Old City"/>
    <x v="11"/>
    <s v="YE22"/>
    <s v="Saadah"/>
    <s v="YE2215"/>
    <s v="السوق المركزي"/>
    <s v="Al Thaher"/>
    <s v="Governorate_capital_market"/>
    <s v="Urban"/>
    <s v="yes"/>
    <s v="yes"/>
    <m/>
    <n v="370"/>
    <n v="370"/>
    <n v="18"/>
    <s v="Wholesaler"/>
    <n v="2"/>
    <n v="6"/>
    <n v="4"/>
    <s v="Price_inflation Liquidity_shortage Insecurity_and_instability Supply_shortage"/>
    <n v="1"/>
    <n v="1"/>
    <n v="0"/>
    <n v="1"/>
    <n v="1"/>
    <n v="0"/>
    <n v="0"/>
    <n v="0"/>
    <n v="0"/>
    <n v="0"/>
    <n v="0"/>
    <s v="yes"/>
    <s v="yes"/>
    <m/>
    <n v="380"/>
    <n v="380"/>
    <n v="18"/>
    <s v="Wholesaler"/>
    <n v="2"/>
    <n v="5"/>
    <n v="3.5"/>
    <s v="Price_inflation Liquidity_shortage Insecurity_and_instability Supply_shortage"/>
    <n v="1"/>
    <n v="1"/>
    <n v="0"/>
    <n v="1"/>
    <n v="1"/>
    <n v="0"/>
    <n v="0"/>
    <n v="0"/>
    <n v="0"/>
    <n v="0"/>
    <n v="0"/>
    <s v="yes"/>
    <s v="yes"/>
    <m/>
    <n v="80"/>
    <n v="80"/>
    <n v="22"/>
    <s v="Wholesaler"/>
    <n v="1"/>
    <n v="2"/>
    <n v="1.5"/>
    <s v="Price_inflation Liquidity_shortage"/>
    <n v="1"/>
    <n v="1"/>
    <n v="0"/>
    <n v="0"/>
    <n v="0"/>
    <n v="0"/>
    <n v="0"/>
    <n v="0"/>
    <n v="0"/>
    <n v="0"/>
    <n v="0"/>
    <s v="yes"/>
    <s v="yes"/>
    <m/>
    <n v="150"/>
    <n v="150"/>
    <n v="22"/>
    <s v="Wholesaler"/>
    <n v="1"/>
    <n v="1"/>
    <n v="1"/>
    <s v="No_constraints"/>
    <n v="0"/>
    <n v="0"/>
    <n v="0"/>
    <n v="0"/>
    <n v="0"/>
    <n v="0"/>
    <n v="0"/>
    <n v="0"/>
    <n v="0"/>
    <n v="1"/>
    <n v="0"/>
    <s v="yes"/>
    <s v="yes"/>
    <n v="75"/>
    <n v="80"/>
    <n v="106.66666666666667"/>
    <n v="22"/>
    <s v="Wholesaler"/>
    <n v="1"/>
    <n v="2"/>
    <n v="1.5"/>
    <s v="Price_inflation Liquidity_shortage"/>
    <n v="1"/>
    <n v="1"/>
    <n v="0"/>
    <n v="0"/>
    <n v="0"/>
    <n v="0"/>
    <n v="0"/>
    <n v="0"/>
    <n v="0"/>
    <n v="0"/>
    <n v="0"/>
    <s v="yes"/>
    <s v="yes"/>
    <m/>
    <n v="80"/>
    <n v="80"/>
    <n v="22"/>
    <s v="Wholesaler"/>
    <n v="1"/>
    <n v="2"/>
    <n v="1.5"/>
    <s v="Price_inflation Liquidity_shortage"/>
    <n v="1"/>
    <n v="1"/>
    <n v="0"/>
    <n v="0"/>
    <n v="0"/>
    <n v="0"/>
    <n v="0"/>
    <n v="0"/>
    <n v="0"/>
    <n v="0"/>
    <n v="0"/>
    <s v="yes"/>
    <s v="yes"/>
    <m/>
    <n v="370"/>
    <n v="370"/>
    <n v="22"/>
    <s v="Wholesaler"/>
    <n v="1"/>
    <n v="2"/>
    <n v="1.5"/>
    <s v="Price_inflation"/>
    <n v="1"/>
    <n v="0"/>
    <n v="0"/>
    <n v="0"/>
    <n v="0"/>
    <n v="0"/>
    <n v="0"/>
    <n v="0"/>
    <n v="0"/>
    <n v="0"/>
    <n v="0"/>
    <s v="لا يوجد محطة تعبئة المياه المعالجة"/>
    <n v="21859932"/>
    <s v="4ce771a6-3374-4aca-985c-c7f5bd9cf1af"/>
    <s v="2018-04-27T19:10:02"/>
    <n v="146"/>
  </r>
  <r>
    <s v="YE0199"/>
    <s v="2018-04-28T19:13:58.212+03:00"/>
    <s v="2018-04-28T19:20:54.798+03:00"/>
    <s v="2018-04-28"/>
    <s v="ee.humanitarianresponse.info:oSuGHAzdA1FipyGD"/>
    <s v="2018-04-26"/>
    <s v="المدينة القديمة"/>
    <s v="Old City"/>
    <x v="11"/>
    <s v="YE22"/>
    <s v="Saadah"/>
    <s v="YE2215"/>
    <s v="السوق المركزي"/>
    <s v="Al Arqoub"/>
    <s v="Governorate_capital_market"/>
    <s v="Urban"/>
    <s v="yes"/>
    <s v="yes"/>
    <m/>
    <n v="360"/>
    <n v="360"/>
    <n v="18"/>
    <s v="Wholesaler"/>
    <n v="2"/>
    <n v="6"/>
    <n v="4"/>
    <s v="Price_inflation Insecurity_and_instability Supply_shortage"/>
    <n v="1"/>
    <n v="0"/>
    <n v="0"/>
    <n v="1"/>
    <n v="1"/>
    <n v="0"/>
    <n v="0"/>
    <n v="0"/>
    <n v="0"/>
    <n v="0"/>
    <n v="0"/>
    <s v="yes"/>
    <s v="yes"/>
    <m/>
    <n v="370"/>
    <n v="370"/>
    <n v="18"/>
    <s v="Wholesaler"/>
    <n v="2"/>
    <n v="6"/>
    <n v="4"/>
    <s v="Liquidity_shortage Insecurity_and_instability Supply_shortage"/>
    <n v="0"/>
    <n v="1"/>
    <n v="0"/>
    <n v="1"/>
    <n v="1"/>
    <n v="0"/>
    <n v="0"/>
    <n v="0"/>
    <n v="0"/>
    <n v="0"/>
    <n v="0"/>
    <s v="yes"/>
    <s v="yes"/>
    <m/>
    <n v="70"/>
    <n v="70"/>
    <n v="22"/>
    <s v="Wholesaler"/>
    <n v="1"/>
    <n v="2"/>
    <n v="1.5"/>
    <s v="Price_inflation"/>
    <n v="1"/>
    <n v="0"/>
    <n v="0"/>
    <n v="0"/>
    <n v="0"/>
    <n v="0"/>
    <n v="0"/>
    <n v="0"/>
    <n v="0"/>
    <n v="0"/>
    <n v="0"/>
    <s v="yes"/>
    <s v="yes"/>
    <m/>
    <n v="140"/>
    <n v="140"/>
    <n v="22"/>
    <s v="Wholesaler"/>
    <n v="1"/>
    <n v="1"/>
    <n v="1"/>
    <s v="Price_inflation"/>
    <n v="1"/>
    <n v="0"/>
    <n v="0"/>
    <n v="0"/>
    <n v="0"/>
    <n v="0"/>
    <n v="0"/>
    <n v="0"/>
    <n v="0"/>
    <n v="0"/>
    <n v="0"/>
    <s v="yes"/>
    <s v="yes"/>
    <n v="80"/>
    <n v="90"/>
    <n v="112.5"/>
    <n v="22"/>
    <s v="Wholesaler"/>
    <n v="1"/>
    <n v="2"/>
    <n v="1.5"/>
    <s v="Price_inflation"/>
    <n v="1"/>
    <n v="0"/>
    <n v="0"/>
    <n v="0"/>
    <n v="0"/>
    <n v="0"/>
    <n v="0"/>
    <n v="0"/>
    <n v="0"/>
    <n v="0"/>
    <n v="0"/>
    <s v="yes"/>
    <s v="yes"/>
    <m/>
    <n v="80"/>
    <n v="80"/>
    <n v="22"/>
    <s v="Wholesaler"/>
    <n v="1"/>
    <n v="2"/>
    <n v="1.5"/>
    <s v="Liquidity_shortage"/>
    <n v="0"/>
    <n v="1"/>
    <n v="0"/>
    <n v="0"/>
    <n v="0"/>
    <n v="0"/>
    <n v="0"/>
    <n v="0"/>
    <n v="0"/>
    <n v="0"/>
    <n v="0"/>
    <s v="yes"/>
    <s v="yes"/>
    <m/>
    <n v="370"/>
    <n v="370"/>
    <n v="22"/>
    <s v="Wholesaler"/>
    <n v="1"/>
    <n v="2"/>
    <n v="1.5"/>
    <s v="Price_inflation"/>
    <n v="1"/>
    <n v="0"/>
    <n v="0"/>
    <n v="0"/>
    <n v="0"/>
    <n v="0"/>
    <n v="0"/>
    <n v="0"/>
    <n v="0"/>
    <n v="0"/>
    <n v="0"/>
    <m/>
    <n v="21892181"/>
    <s v="7f6f3163-8d09-4978-a93b-74a6138b9857"/>
    <s v="2018-04-28T17:00:52"/>
    <n v="180"/>
  </r>
  <r>
    <s v="YE0200"/>
    <s v="2018-04-28T19:30:30.750+03:00"/>
    <s v="2018-04-28T19:35:22.097+03:00"/>
    <s v="2018-04-28"/>
    <s v="ee.humanitarianresponse.info:oSuGHAzdA1FipyGD"/>
    <s v="2018-04-26"/>
    <s v="المدينة القديمة"/>
    <s v="Old City"/>
    <x v="11"/>
    <s v="YE22"/>
    <s v="Saadah"/>
    <s v="YE2215"/>
    <s v="السوق المركزي"/>
    <s v="Al Arqoub"/>
    <s v="Governorate_capital_market"/>
    <s v="Urban"/>
    <s v="yes"/>
    <s v="yes"/>
    <m/>
    <n v="360"/>
    <n v="360"/>
    <n v="18"/>
    <s v="Wholesaler"/>
    <n v="2"/>
    <n v="5"/>
    <n v="3.5"/>
    <s v="Liquidity_shortage Insecurity_and_instability Supply_shortage"/>
    <n v="0"/>
    <n v="1"/>
    <n v="0"/>
    <n v="1"/>
    <n v="1"/>
    <n v="0"/>
    <n v="0"/>
    <n v="0"/>
    <n v="0"/>
    <n v="0"/>
    <n v="0"/>
    <s v="yes"/>
    <s v="yes"/>
    <m/>
    <n v="370"/>
    <n v="370"/>
    <n v="18"/>
    <s v="Wholesaler"/>
    <n v="2"/>
    <n v="5"/>
    <n v="3.5"/>
    <s v="Price_inflation Insecurity_and_instability Transportation_issues"/>
    <n v="1"/>
    <n v="0"/>
    <n v="0"/>
    <n v="1"/>
    <n v="0"/>
    <n v="0"/>
    <n v="1"/>
    <n v="0"/>
    <n v="0"/>
    <n v="0"/>
    <n v="0"/>
    <s v="yes"/>
    <s v="yes"/>
    <m/>
    <n v="70"/>
    <n v="70"/>
    <n v="22"/>
    <s v="Wholesaler"/>
    <n v="1"/>
    <n v="2"/>
    <n v="1.5"/>
    <s v="Price_inflation Liquidity_shortage"/>
    <n v="1"/>
    <n v="1"/>
    <n v="0"/>
    <n v="0"/>
    <n v="0"/>
    <n v="0"/>
    <n v="0"/>
    <n v="0"/>
    <n v="0"/>
    <n v="0"/>
    <n v="0"/>
    <s v="yes"/>
    <s v="yes"/>
    <m/>
    <n v="150"/>
    <n v="150"/>
    <n v="22"/>
    <s v="Wholesaler"/>
    <n v="1"/>
    <n v="1"/>
    <n v="1"/>
    <s v="Liquidity_shortage"/>
    <n v="0"/>
    <n v="1"/>
    <n v="0"/>
    <n v="0"/>
    <n v="0"/>
    <n v="0"/>
    <n v="0"/>
    <n v="0"/>
    <n v="0"/>
    <n v="0"/>
    <n v="0"/>
    <s v="yes"/>
    <s v="yes"/>
    <n v="80"/>
    <n v="90"/>
    <n v="112.5"/>
    <n v="22"/>
    <s v="Wholesaler"/>
    <n v="1"/>
    <n v="2"/>
    <n v="1.5"/>
    <s v="Price_inflation"/>
    <n v="1"/>
    <n v="0"/>
    <n v="0"/>
    <n v="0"/>
    <n v="0"/>
    <n v="0"/>
    <n v="0"/>
    <n v="0"/>
    <n v="0"/>
    <n v="0"/>
    <n v="0"/>
    <s v="yes"/>
    <s v="yes"/>
    <m/>
    <n v="80"/>
    <n v="80"/>
    <n v="22"/>
    <s v="Wholesaler"/>
    <n v="1"/>
    <n v="2"/>
    <n v="1.5"/>
    <s v="Price_inflation"/>
    <n v="1"/>
    <n v="0"/>
    <n v="0"/>
    <n v="0"/>
    <n v="0"/>
    <n v="0"/>
    <n v="0"/>
    <n v="0"/>
    <n v="0"/>
    <n v="0"/>
    <n v="0"/>
    <s v="yes"/>
    <s v="yes"/>
    <m/>
    <n v="360"/>
    <n v="360"/>
    <n v="22"/>
    <s v="Wholesaler"/>
    <n v="1"/>
    <n v="2"/>
    <n v="1.5"/>
    <s v="Liquidity_shortage"/>
    <n v="0"/>
    <n v="1"/>
    <n v="0"/>
    <n v="0"/>
    <n v="0"/>
    <n v="0"/>
    <n v="0"/>
    <n v="0"/>
    <n v="0"/>
    <n v="0"/>
    <n v="0"/>
    <m/>
    <n v="21892183"/>
    <s v="1fdaa048-11b4-4282-8858-248d810404a5"/>
    <s v="2018-04-28T17:00:54"/>
    <n v="182"/>
  </r>
  <r>
    <s v="YE0175"/>
    <m/>
    <s v="Saleh Eydah"/>
    <s v="30-04-2018"/>
    <m/>
    <m/>
    <s v="ACTED"/>
    <s v="ACTED"/>
    <x v="11"/>
    <s v="YE22"/>
    <s v="Sa'adah"/>
    <s v="YE2215"/>
    <s v="As Surabi"/>
    <s v="Al Souq Al Markazi"/>
    <s v="Governorate Capital Market"/>
    <s v="Urban"/>
    <s v="yes"/>
    <s v="yes"/>
    <m/>
    <n v="360"/>
    <n v="360"/>
    <n v="22"/>
    <s v="Wholesaler"/>
    <n v="4"/>
    <n v="9"/>
    <n v="6.5"/>
    <s v="Supply Shortage Price Inflation Liquidity Shortage"/>
    <n v="1"/>
    <n v="1"/>
    <n v="0"/>
    <n v="0"/>
    <n v="1"/>
    <n v="0"/>
    <n v="0"/>
    <n v="0"/>
    <n v="0"/>
    <n v="0"/>
    <n v="0"/>
    <s v="yes"/>
    <s v="yes"/>
    <m/>
    <n v="350"/>
    <n v="350"/>
    <n v="22"/>
    <s v="Wholesaler"/>
    <n v="5"/>
    <n v="11"/>
    <n v="8"/>
    <s v="Liquidity Shortage Price Inflation Liquidity Shortage"/>
    <n v="1"/>
    <n v="1"/>
    <n v="0"/>
    <n v="0"/>
    <n v="0"/>
    <n v="0"/>
    <n v="0"/>
    <n v="0"/>
    <n v="0"/>
    <n v="0"/>
    <n v="0"/>
    <s v="yes"/>
    <s v="No"/>
    <n v="5"/>
    <n v="100"/>
    <m/>
    <n v="29"/>
    <s v="Wholesaler"/>
    <n v="2"/>
    <n v="6"/>
    <n v="4"/>
    <s v="Shortage of Demand Transportation Issues Shortage of Demand"/>
    <n v="0"/>
    <n v="0"/>
    <n v="1"/>
    <n v="0"/>
    <n v="0"/>
    <n v="0"/>
    <n v="0"/>
    <n v="1"/>
    <n v="0"/>
    <n v="0"/>
    <n v="0"/>
    <s v="yes"/>
    <s v="yes"/>
    <m/>
    <n v="70"/>
    <n v="70"/>
    <n v="22"/>
    <s v="Wholesaler"/>
    <n v="3"/>
    <n v="7"/>
    <n v="5"/>
    <s v="Supply Shortage Transportation Issues Price Inflation"/>
    <n v="1"/>
    <n v="0"/>
    <n v="0"/>
    <n v="0"/>
    <n v="1"/>
    <n v="0"/>
    <n v="0"/>
    <n v="1"/>
    <n v="0"/>
    <n v="0"/>
    <n v="0"/>
    <s v="yes"/>
    <s v="yes"/>
    <n v="70"/>
    <n v="200"/>
    <n v="200"/>
    <n v="22"/>
    <s v="Wholesaler"/>
    <n v="4"/>
    <n v="9"/>
    <n v="6.5"/>
    <s v="Price Inflation Liquidity Shortage Liquidity Shortage"/>
    <n v="1"/>
    <n v="1"/>
    <n v="0"/>
    <n v="0"/>
    <n v="0"/>
    <n v="0"/>
    <n v="0"/>
    <n v="0"/>
    <n v="0"/>
    <n v="0"/>
    <n v="0"/>
    <s v="yes"/>
    <s v="No"/>
    <n v="70"/>
    <n v="80"/>
    <n v="80"/>
    <n v="22"/>
    <s v="Vendor"/>
    <n v="2"/>
    <n v="3"/>
    <n v="2.5"/>
    <s v="Liquidity Shortage Transportation Issues Shortage of Demand"/>
    <n v="0"/>
    <n v="1"/>
    <n v="1"/>
    <n v="0"/>
    <n v="0"/>
    <n v="0"/>
    <n v="0"/>
    <n v="1"/>
    <n v="0"/>
    <n v="0"/>
    <n v="0"/>
    <s v="yes"/>
    <s v="no"/>
    <n v="25"/>
    <n v="430"/>
    <n v="172"/>
    <n v="22"/>
    <s v="Vendor"/>
    <n v="3"/>
    <n v="7"/>
    <n v="5"/>
    <s v="Shortage of Demand Liquidity Shortage Price Inflation"/>
    <n v="1"/>
    <n v="1"/>
    <n v="1"/>
    <n v="0"/>
    <n v="0"/>
    <n v="0"/>
    <n v="0"/>
    <n v="0"/>
    <n v="0"/>
    <n v="0"/>
    <n v="0"/>
    <m/>
    <m/>
    <m/>
    <m/>
    <m/>
  </r>
  <r>
    <s v="YE0176"/>
    <m/>
    <s v="Saleh Eydah"/>
    <s v="30-04-2018"/>
    <m/>
    <m/>
    <s v="ACTED"/>
    <s v="ACTED"/>
    <x v="11"/>
    <s v="YE22"/>
    <s v="Sa'adah"/>
    <s v="YE2215"/>
    <s v="Mafraq At talh"/>
    <s v="Al Souq Al Markazi"/>
    <s v="Governorate Capital Market"/>
    <s v="Urban"/>
    <s v="yes"/>
    <s v="yes"/>
    <m/>
    <n v="365"/>
    <n v="365"/>
    <n v="22"/>
    <s v="Wholesaler"/>
    <n v="4"/>
    <n v="9"/>
    <n v="6.5"/>
    <s v="Insecurity and Instability Liquidity Shortage Insecurity and Instability"/>
    <n v="0"/>
    <n v="1"/>
    <n v="0"/>
    <n v="1"/>
    <n v="0"/>
    <n v="0"/>
    <n v="0"/>
    <n v="0"/>
    <n v="0"/>
    <n v="0"/>
    <n v="0"/>
    <s v="yes"/>
    <s v="yes"/>
    <m/>
    <n v="360"/>
    <n v="360"/>
    <n v="22"/>
    <s v="Vendor"/>
    <n v="4"/>
    <n v="8"/>
    <n v="6"/>
    <s v="Shortage of Demand Insecurity and Instability Transportation Issues"/>
    <n v="0"/>
    <n v="0"/>
    <n v="1"/>
    <n v="1"/>
    <n v="0"/>
    <n v="0"/>
    <n v="1"/>
    <n v="0"/>
    <n v="0"/>
    <n v="0"/>
    <n v="0"/>
    <s v="yes"/>
    <s v="No"/>
    <n v="5"/>
    <n v="100"/>
    <m/>
    <n v="22"/>
    <s v="Vendor"/>
    <n v="3"/>
    <n v="5"/>
    <n v="4"/>
    <s v="Liquidity Shortage Shortage of Demand Transportation Issues"/>
    <n v="0"/>
    <n v="1"/>
    <n v="1"/>
    <n v="0"/>
    <n v="0"/>
    <n v="0"/>
    <n v="0"/>
    <n v="1"/>
    <n v="0"/>
    <n v="0"/>
    <n v="0"/>
    <s v="yes"/>
    <s v="yes"/>
    <m/>
    <n v="100"/>
    <n v="100"/>
    <n v="22"/>
    <s v="Vendor"/>
    <n v="2"/>
    <n v="4"/>
    <n v="3"/>
    <s v="Transportation Issues Liquidity Shortage Transportation Issues"/>
    <n v="0"/>
    <n v="1"/>
    <n v="0"/>
    <n v="0"/>
    <n v="0"/>
    <n v="0"/>
    <n v="0"/>
    <n v="1"/>
    <n v="0"/>
    <n v="0"/>
    <n v="0"/>
    <s v="yes"/>
    <s v="yes"/>
    <n v="70"/>
    <n v="220"/>
    <n v="220"/>
    <n v="22"/>
    <s v="Wholesaler"/>
    <n v="3"/>
    <n v="7"/>
    <n v="5"/>
    <s v="Shortage of Demand Insecurity and Instability Shortage of Demand"/>
    <n v="0"/>
    <n v="0"/>
    <n v="1"/>
    <n v="1"/>
    <n v="0"/>
    <n v="0"/>
    <n v="0"/>
    <n v="0"/>
    <n v="0"/>
    <n v="0"/>
    <n v="0"/>
    <s v="yes"/>
    <s v="No"/>
    <n v="70"/>
    <n v="75"/>
    <n v="75"/>
    <n v="22"/>
    <s v="Vendor"/>
    <n v="3"/>
    <n v="4"/>
    <n v="3.5"/>
    <s v="Supply Shortage Government Regulations Insecurity and Instability"/>
    <n v="0"/>
    <n v="0"/>
    <n v="0"/>
    <n v="1"/>
    <n v="1"/>
    <n v="1"/>
    <n v="1"/>
    <n v="0"/>
    <n v="0"/>
    <n v="0"/>
    <n v="0"/>
    <s v="no"/>
    <m/>
    <m/>
    <m/>
    <m/>
    <m/>
    <m/>
    <m/>
    <m/>
    <m/>
    <s v="  "/>
    <m/>
    <m/>
    <m/>
    <m/>
    <m/>
    <m/>
    <m/>
    <m/>
    <m/>
    <m/>
    <m/>
    <m/>
    <m/>
    <m/>
    <m/>
    <m/>
  </r>
  <r>
    <s v="YE0177"/>
    <m/>
    <s v="Saleh Eydah"/>
    <s v="30-04-2018"/>
    <m/>
    <m/>
    <s v="ACTED"/>
    <s v="ACTED"/>
    <x v="11"/>
    <s v="YE22"/>
    <s v="Sa'adah"/>
    <s v="YE2215"/>
    <s v="As Surabi"/>
    <s v="Al Sabahi Market"/>
    <s v="Governorate Capital Market"/>
    <s v="Urban"/>
    <s v="yes"/>
    <s v="yes"/>
    <m/>
    <n v="370"/>
    <n v="370"/>
    <n v="22"/>
    <s v="Vendor"/>
    <n v="3"/>
    <n v="7"/>
    <n v="5"/>
    <s v="Price Inflation Insecurity and Instability Supply Shortage"/>
    <n v="1"/>
    <n v="0"/>
    <n v="0"/>
    <n v="1"/>
    <n v="0"/>
    <n v="0"/>
    <n v="0"/>
    <n v="0"/>
    <n v="0"/>
    <n v="0"/>
    <n v="0"/>
    <s v="yes"/>
    <s v="yes"/>
    <m/>
    <n v="360"/>
    <n v="360"/>
    <n v="22"/>
    <s v="Wholesaler"/>
    <n v="4"/>
    <n v="9"/>
    <n v="6.5"/>
    <s v="Price Inflation Transportation Issues Supply Shortage"/>
    <n v="1"/>
    <n v="0"/>
    <n v="0"/>
    <n v="0"/>
    <n v="1"/>
    <n v="0"/>
    <n v="1"/>
    <n v="0"/>
    <n v="0"/>
    <n v="0"/>
    <n v="0"/>
    <s v="yes"/>
    <s v="No"/>
    <n v="5"/>
    <n v="100"/>
    <m/>
    <n v="22"/>
    <s v="Wholesaler"/>
    <n v="2"/>
    <n v="4"/>
    <n v="3"/>
    <s v="Supply Shortage Supply Shortage Shortage of Demand"/>
    <n v="0"/>
    <n v="0"/>
    <n v="1"/>
    <n v="0"/>
    <n v="1"/>
    <n v="0"/>
    <n v="0"/>
    <n v="0"/>
    <n v="0"/>
    <n v="0"/>
    <n v="0"/>
    <s v="yes"/>
    <s v="yes"/>
    <m/>
    <n v="100"/>
    <n v="100"/>
    <n v="22"/>
    <s v="Vendor"/>
    <n v="3"/>
    <n v="4"/>
    <n v="3.5"/>
    <s v="Government Regulations Liquidity Shortage Supply Shortage"/>
    <n v="0"/>
    <n v="1"/>
    <n v="0"/>
    <n v="0"/>
    <n v="1"/>
    <n v="1"/>
    <n v="1"/>
    <n v="0"/>
    <n v="0"/>
    <n v="0"/>
    <n v="0"/>
    <s v="yes"/>
    <s v="yes"/>
    <n v="70"/>
    <n v="235"/>
    <n v="235"/>
    <n v="22"/>
    <s v="Vendor"/>
    <n v="3"/>
    <n v="4"/>
    <n v="3.5"/>
    <s v="Shortage of Demand Transportation Issues Government Regulations"/>
    <n v="0"/>
    <n v="0"/>
    <n v="1"/>
    <n v="0"/>
    <n v="0"/>
    <n v="1"/>
    <n v="1"/>
    <n v="0"/>
    <n v="0"/>
    <n v="0"/>
    <n v="0"/>
    <s v="yes"/>
    <s v="No"/>
    <n v="70"/>
    <n v="70"/>
    <n v="70"/>
    <n v="22"/>
    <s v="Wholesaler"/>
    <n v="4"/>
    <n v="5"/>
    <n v="4.5"/>
    <s v="Transportation Issues Price Inflation Insecurity and Instability"/>
    <n v="1"/>
    <n v="0"/>
    <n v="0"/>
    <n v="1"/>
    <n v="0"/>
    <n v="0"/>
    <n v="0"/>
    <n v="1"/>
    <n v="0"/>
    <n v="0"/>
    <n v="0"/>
    <s v="yes"/>
    <s v="no"/>
    <n v="25"/>
    <n v="400"/>
    <n v="160"/>
    <n v="22"/>
    <s v="Wholesaler"/>
    <n v="4"/>
    <n v="9"/>
    <n v="6.5"/>
    <s v="Liquidity Shortage Price Inflation Shortage of Demand"/>
    <n v="1"/>
    <n v="1"/>
    <n v="1"/>
    <n v="0"/>
    <n v="0"/>
    <n v="0"/>
    <n v="0"/>
    <n v="0"/>
    <n v="0"/>
    <n v="0"/>
    <n v="0"/>
    <m/>
    <m/>
    <m/>
    <m/>
    <m/>
  </r>
  <r>
    <s v="YE0149"/>
    <s v="2018-04-26T09:46:17.465+03:00"/>
    <s v="2018-04-26T10:24:40.597+03:00"/>
    <s v="2018-04-26"/>
    <s v="ee.humanitarianresponse.info:rkho247LzadGubhx"/>
    <s v="1970-01-24"/>
    <s v="Tadhamon for development socity"/>
    <s v="Tadhamon for development socity"/>
    <x v="9"/>
    <s v="YE23"/>
    <s v="Safan"/>
    <s v="YE2311"/>
    <s v="mohammed super market"/>
    <s v="Bait Al Faqeeh"/>
    <s v="District_level_market"/>
    <s v="Urban"/>
    <s v="yes"/>
    <s v="yes"/>
    <n v="20"/>
    <n v="7500"/>
    <n v="375"/>
    <n v="23"/>
    <s v="Vendor"/>
    <n v="4"/>
    <n v="7"/>
    <n v="5.5"/>
    <s v="Price_inflation Liquidity_shortage Shortage_of_demand Insecurity_and_instability Supply_shortage"/>
    <n v="1"/>
    <n v="1"/>
    <n v="1"/>
    <n v="1"/>
    <n v="1"/>
    <n v="0"/>
    <n v="0"/>
    <n v="0"/>
    <n v="0"/>
    <n v="0"/>
    <n v="0"/>
    <s v="no"/>
    <m/>
    <m/>
    <m/>
    <m/>
    <m/>
    <m/>
    <m/>
    <m/>
    <m/>
    <m/>
    <m/>
    <m/>
    <m/>
    <m/>
    <m/>
    <m/>
    <m/>
    <m/>
    <m/>
    <m/>
    <m/>
    <s v="yes"/>
    <s v="No"/>
    <n v="150"/>
    <n v="7000"/>
    <m/>
    <n v="23"/>
    <s v="Vendor"/>
    <n v="7"/>
    <n v="10"/>
    <n v="8.5"/>
    <s v="Price_inflation Liquidity_shortage Shortage_of_demand Insecurity_and_instability Supply_shortage"/>
    <n v="1"/>
    <n v="1"/>
    <n v="1"/>
    <n v="1"/>
    <n v="1"/>
    <n v="0"/>
    <n v="0"/>
    <n v="0"/>
    <n v="0"/>
    <n v="0"/>
    <n v="0"/>
    <s v="yes"/>
    <s v="yes"/>
    <m/>
    <n v="7000"/>
    <m/>
    <n v="23"/>
    <s v="Vendor"/>
    <n v="7"/>
    <n v="12"/>
    <n v="9.5"/>
    <s v="Price_inflation Liquidity_shortage Shortage_of_demand Insecurity_and_instability Supply_shortage"/>
    <n v="1"/>
    <n v="1"/>
    <n v="1"/>
    <n v="1"/>
    <n v="1"/>
    <n v="0"/>
    <n v="0"/>
    <n v="0"/>
    <n v="0"/>
    <n v="0"/>
    <n v="0"/>
    <s v="yes"/>
    <s v="yes"/>
    <n v="10"/>
    <n v="350"/>
    <m/>
    <n v="23"/>
    <s v="Vendor"/>
    <n v="10"/>
    <n v="14"/>
    <n v="12"/>
    <s v="Price_inflation Liquidity_shortage Shortage_of_demand Insecurity_and_instability Supply_shortage"/>
    <n v="1"/>
    <n v="1"/>
    <n v="1"/>
    <n v="1"/>
    <n v="1"/>
    <n v="0"/>
    <n v="0"/>
    <n v="0"/>
    <n v="0"/>
    <n v="0"/>
    <n v="0"/>
    <s v="yes"/>
    <s v="yes"/>
    <m/>
    <n v="300"/>
    <n v="300"/>
    <n v="23"/>
    <s v="Vendor"/>
    <n v="9"/>
    <n v="12"/>
    <n v="10.5"/>
    <s v="Price_inflation Liquidity_shortage Shortage_of_demand Insecurity_and_instability Supply_shortage"/>
    <n v="1"/>
    <n v="1"/>
    <n v="1"/>
    <n v="1"/>
    <n v="1"/>
    <n v="0"/>
    <n v="0"/>
    <n v="0"/>
    <n v="0"/>
    <n v="0"/>
    <n v="0"/>
    <s v="yes"/>
    <s v="yes"/>
    <m/>
    <n v="250"/>
    <n v="250"/>
    <n v="23"/>
    <s v="Vendor"/>
    <n v="1"/>
    <n v="2"/>
    <n v="1.5"/>
    <s v="Price_inflation Liquidity_shortage Shortage_of_demand Insecurity_and_instability Supply_shortage"/>
    <n v="1"/>
    <n v="1"/>
    <n v="1"/>
    <n v="1"/>
    <n v="1"/>
    <n v="0"/>
    <n v="0"/>
    <n v="0"/>
    <n v="0"/>
    <n v="0"/>
    <n v="0"/>
    <s v="I donot have &gt;"/>
    <n v="21777918"/>
    <s v="8fec1a8f-5b4d-439c-9003-0fe5916bf756"/>
    <s v="2018-04-26T07:25:43"/>
    <n v="78"/>
  </r>
  <r>
    <s v="YE0141"/>
    <s v="2018-04-27T02:06:41.403+03:00"/>
    <s v="2018-04-27T02:14:39.858+03:00"/>
    <s v="2018-04-27"/>
    <s v="ee.humanitarianresponse.info:01ufehMPk0fm5ajf"/>
    <s v="2018-04-26"/>
    <s v="Save the Children"/>
    <s v="Save the Children"/>
    <x v="11"/>
    <s v="YE22"/>
    <s v="Sahar"/>
    <s v="YE2211"/>
    <s v="Al-Aneed"/>
    <s v="Al Souq Al Markazi"/>
    <s v="District_level_market"/>
    <s v="Rural"/>
    <s v="yes"/>
    <s v="yes"/>
    <m/>
    <n v="360"/>
    <n v="360"/>
    <n v="26"/>
    <s v="Wholesaler"/>
    <n v="7"/>
    <m/>
    <n v="7"/>
    <s v="Insecurity_and_instability Transportation_issues"/>
    <n v="0"/>
    <n v="0"/>
    <n v="0"/>
    <n v="1"/>
    <n v="0"/>
    <n v="0"/>
    <n v="1"/>
    <n v="0"/>
    <n v="0"/>
    <n v="0"/>
    <n v="0"/>
    <s v="yes"/>
    <s v="yes"/>
    <m/>
    <n v="360"/>
    <n v="360"/>
    <n v="26"/>
    <s v="Wholesaler"/>
    <n v="7"/>
    <m/>
    <n v="7"/>
    <s v="Insecurity_and_instability Transportation_issues"/>
    <n v="0"/>
    <n v="0"/>
    <n v="0"/>
    <n v="1"/>
    <n v="0"/>
    <n v="0"/>
    <n v="1"/>
    <n v="0"/>
    <n v="0"/>
    <n v="0"/>
    <n v="0"/>
    <s v="yes"/>
    <s v="yes"/>
    <m/>
    <n v="100"/>
    <n v="100"/>
    <n v="22"/>
    <s v="Wholesaler"/>
    <n v="1"/>
    <m/>
    <n v="1"/>
    <s v="Transportation_issues"/>
    <n v="0"/>
    <n v="0"/>
    <n v="0"/>
    <n v="0"/>
    <n v="0"/>
    <n v="0"/>
    <n v="1"/>
    <n v="0"/>
    <n v="0"/>
    <n v="0"/>
    <n v="0"/>
    <s v="yes"/>
    <s v="yes"/>
    <m/>
    <n v="400"/>
    <n v="400"/>
    <n v="22"/>
    <s v="Wholesaler"/>
    <n v="1"/>
    <m/>
    <n v="1"/>
    <s v="Transportation_issues"/>
    <n v="0"/>
    <n v="0"/>
    <n v="0"/>
    <n v="0"/>
    <n v="0"/>
    <n v="0"/>
    <n v="1"/>
    <n v="0"/>
    <n v="0"/>
    <n v="0"/>
    <n v="0"/>
    <s v="yes"/>
    <s v="yes"/>
    <n v="70"/>
    <n v="100"/>
    <n v="142.85714285714286"/>
    <n v="23"/>
    <s v="Wholesaler"/>
    <n v="2"/>
    <m/>
    <n v="2"/>
    <s v="Price_inflation Transportation_issues"/>
    <n v="1"/>
    <n v="0"/>
    <n v="0"/>
    <n v="0"/>
    <n v="0"/>
    <n v="0"/>
    <n v="1"/>
    <n v="0"/>
    <n v="0"/>
    <n v="0"/>
    <n v="0"/>
    <s v="yes"/>
    <s v="yes"/>
    <m/>
    <n v="175"/>
    <n v="175"/>
    <n v="23"/>
    <s v="Wholesaler"/>
    <n v="1"/>
    <n v="3"/>
    <n v="2"/>
    <s v="Price_inflation Transportation_issues"/>
    <n v="1"/>
    <n v="0"/>
    <n v="0"/>
    <n v="0"/>
    <n v="0"/>
    <n v="0"/>
    <n v="1"/>
    <n v="0"/>
    <n v="0"/>
    <n v="0"/>
    <n v="0"/>
    <s v="no"/>
    <m/>
    <m/>
    <m/>
    <m/>
    <m/>
    <m/>
    <m/>
    <m/>
    <m/>
    <m/>
    <m/>
    <m/>
    <m/>
    <m/>
    <m/>
    <m/>
    <m/>
    <m/>
    <m/>
    <m/>
    <m/>
    <m/>
    <n v="21930925"/>
    <s v="e57c0b40-c3d5-494e-86f5-7d2a95baa3a0"/>
    <s v="2018-04-29T18:40:32"/>
    <n v="226"/>
  </r>
  <r>
    <s v="YE0217"/>
    <m/>
    <s v="Saleh Eydah"/>
    <s v="30-04-2018"/>
    <m/>
    <m/>
    <s v="ACTED"/>
    <s v="ACTED"/>
    <x v="11"/>
    <s v="YE22"/>
    <s v="Sahar"/>
    <s v="YE2211"/>
    <s v="Al mutea'"/>
    <s v="Al Arqoub"/>
    <s v="District Level Market"/>
    <s v="Rural"/>
    <s v="yes"/>
    <s v="yes"/>
    <m/>
    <n v="365"/>
    <n v="365"/>
    <n v="22"/>
    <s v="Wholesaler"/>
    <n v="4"/>
    <n v="9"/>
    <n v="6.5"/>
    <s v="Liquidity Shortage Transportation Issues Price Inflation"/>
    <n v="1"/>
    <n v="1"/>
    <n v="0"/>
    <n v="0"/>
    <n v="0"/>
    <n v="0"/>
    <n v="1"/>
    <n v="0"/>
    <n v="0"/>
    <n v="0"/>
    <n v="0"/>
    <s v="yes"/>
    <s v="yes"/>
    <m/>
    <n v="360"/>
    <n v="360"/>
    <n v="22"/>
    <s v="Vendor"/>
    <n v="3"/>
    <n v="10"/>
    <n v="6.5"/>
    <s v="Transportation Issues Insecurity and Instability Transportation Issues"/>
    <n v="0"/>
    <n v="0"/>
    <n v="0"/>
    <n v="1"/>
    <n v="0"/>
    <n v="0"/>
    <n v="1"/>
    <n v="0"/>
    <n v="0"/>
    <n v="0"/>
    <n v="0"/>
    <s v="No"/>
    <s v="No"/>
    <n v="5"/>
    <m/>
    <m/>
    <m/>
    <m/>
    <m/>
    <m/>
    <m/>
    <s v="  "/>
    <m/>
    <m/>
    <m/>
    <m/>
    <m/>
    <m/>
    <m/>
    <m/>
    <m/>
    <m/>
    <n v="0"/>
    <s v="yes"/>
    <s v="yes"/>
    <m/>
    <n v="100"/>
    <n v="100"/>
    <n v="22"/>
    <s v="Vendor"/>
    <n v="2"/>
    <n v="5"/>
    <n v="3.5"/>
    <s v="Shortage of Demand Price Inflation Government Regulations"/>
    <n v="1"/>
    <n v="0"/>
    <n v="1"/>
    <n v="0"/>
    <n v="0"/>
    <n v="1"/>
    <n v="1"/>
    <n v="0"/>
    <n v="0"/>
    <n v="0"/>
    <n v="0"/>
    <s v="yes"/>
    <s v="yes"/>
    <n v="70"/>
    <n v="230"/>
    <n v="230"/>
    <n v="22"/>
    <s v="Vendor"/>
    <n v="3"/>
    <n v="5"/>
    <n v="4"/>
    <s v="Transportation Issues Government Regulations Transportation Issues"/>
    <n v="0"/>
    <n v="0"/>
    <n v="0"/>
    <n v="0"/>
    <n v="0"/>
    <n v="1"/>
    <n v="1"/>
    <n v="0"/>
    <n v="0"/>
    <n v="0"/>
    <n v="0"/>
    <s v="yes"/>
    <s v="No"/>
    <n v="70"/>
    <n v="80"/>
    <n v="80"/>
    <n v="22"/>
    <s v="Vendor"/>
    <n v="2"/>
    <n v="4"/>
    <n v="3"/>
    <s v="Insecurity and Instability Transportation Issues Price Inflation"/>
    <n v="1"/>
    <n v="0"/>
    <n v="0"/>
    <n v="1"/>
    <n v="0"/>
    <n v="0"/>
    <n v="0"/>
    <n v="1"/>
    <n v="0"/>
    <n v="0"/>
    <n v="0"/>
    <s v="no"/>
    <m/>
    <m/>
    <m/>
    <m/>
    <m/>
    <m/>
    <m/>
    <m/>
    <m/>
    <s v="  "/>
    <m/>
    <m/>
    <m/>
    <m/>
    <m/>
    <m/>
    <m/>
    <m/>
    <m/>
    <m/>
    <m/>
    <m/>
    <m/>
    <m/>
    <m/>
    <m/>
  </r>
  <r>
    <s v="YE0218"/>
    <m/>
    <s v="Saleh Eydah"/>
    <s v="30-04-2018"/>
    <m/>
    <m/>
    <s v="ACTED"/>
    <s v="ACTED"/>
    <x v="11"/>
    <s v="YE22"/>
    <s v="Sahar"/>
    <s v="YE2211"/>
    <s v="Al Talh"/>
    <s v="Al Amarie mini market"/>
    <s v="District Level Market"/>
    <s v="Urban"/>
    <s v="yes"/>
    <s v="yes"/>
    <m/>
    <n v="360"/>
    <n v="360"/>
    <n v="22"/>
    <s v="Wholesaler"/>
    <n v="3"/>
    <n v="8"/>
    <n v="5.5"/>
    <s v="Supply Shortage Government Regulations Transportation Issues"/>
    <n v="0"/>
    <n v="0"/>
    <n v="0"/>
    <n v="0"/>
    <n v="1"/>
    <n v="1"/>
    <n v="0"/>
    <n v="0"/>
    <n v="0"/>
    <n v="0"/>
    <n v="0"/>
    <s v="yes"/>
    <s v="yes"/>
    <m/>
    <n v="360"/>
    <n v="360"/>
    <n v="22"/>
    <s v="Vendor"/>
    <n v="4"/>
    <n v="8"/>
    <n v="6"/>
    <s v="Liquidity Shortage Liquidity Shortage Liquidity Shortage"/>
    <n v="0"/>
    <n v="1"/>
    <n v="0"/>
    <n v="0"/>
    <n v="0"/>
    <n v="0"/>
    <n v="0"/>
    <n v="0"/>
    <n v="0"/>
    <n v="0"/>
    <n v="0"/>
    <s v="yes"/>
    <s v="No"/>
    <n v="1.5"/>
    <n v="120"/>
    <m/>
    <n v="22"/>
    <s v="Vendor"/>
    <n v="3"/>
    <n v="4"/>
    <n v="3.5"/>
    <s v="Supply Shortage Liquidity Shortage Shortage of Demand"/>
    <n v="0"/>
    <n v="1"/>
    <n v="1"/>
    <n v="0"/>
    <n v="1"/>
    <n v="0"/>
    <n v="0"/>
    <n v="0"/>
    <n v="0"/>
    <n v="0"/>
    <n v="0"/>
    <s v="yes"/>
    <s v="yes"/>
    <m/>
    <n v="100"/>
    <n v="100"/>
    <n v="22"/>
    <s v="Wholesaler"/>
    <n v="4"/>
    <n v="6"/>
    <n v="5"/>
    <s v="Supply Shortage Transportation Issues Supply Shortage"/>
    <n v="0"/>
    <n v="0"/>
    <n v="0"/>
    <n v="0"/>
    <n v="1"/>
    <n v="0"/>
    <n v="0"/>
    <n v="1"/>
    <n v="0"/>
    <n v="0"/>
    <n v="0"/>
    <s v="yes"/>
    <s v="yes"/>
    <n v="70"/>
    <n v="210"/>
    <n v="210"/>
    <n v="22"/>
    <s v="Wholesaler"/>
    <n v="3"/>
    <n v="6"/>
    <n v="4.5"/>
    <s v="Government Regulations Price Inflation Supply Shortage"/>
    <n v="1"/>
    <n v="0"/>
    <n v="0"/>
    <n v="0"/>
    <n v="1"/>
    <n v="1"/>
    <n v="0"/>
    <n v="0"/>
    <n v="0"/>
    <n v="0"/>
    <n v="0"/>
    <s v="yes"/>
    <s v="No"/>
    <n v="70"/>
    <n v="70"/>
    <n v="70"/>
    <n v="22"/>
    <s v="Wholesaler"/>
    <n v="3"/>
    <n v="4"/>
    <n v="3.5"/>
    <s v="Liquidity Shortage Liquidity Shortage Shortage of Demand"/>
    <n v="0"/>
    <n v="1"/>
    <n v="1"/>
    <n v="0"/>
    <n v="0"/>
    <n v="0"/>
    <n v="0"/>
    <n v="0"/>
    <n v="0"/>
    <n v="0"/>
    <n v="0"/>
    <s v="no"/>
    <m/>
    <m/>
    <m/>
    <m/>
    <m/>
    <m/>
    <m/>
    <m/>
    <m/>
    <s v="  "/>
    <m/>
    <m/>
    <m/>
    <m/>
    <m/>
    <m/>
    <m/>
    <m/>
    <m/>
    <m/>
    <m/>
    <m/>
    <m/>
    <m/>
    <m/>
    <m/>
  </r>
  <r>
    <s v="YE0219"/>
    <m/>
    <s v="Saleh Eydah"/>
    <s v="30-04-2018"/>
    <m/>
    <m/>
    <s v="ACTED"/>
    <s v="ACTED"/>
    <x v="11"/>
    <s v="YE22"/>
    <s v="Sahar"/>
    <s v="YE2211"/>
    <s v="Al mutea'"/>
    <s v="Awlad A jamal mini market"/>
    <s v="District Level Market"/>
    <s v="Rural"/>
    <s v="yes"/>
    <s v="yes"/>
    <m/>
    <n v="375"/>
    <n v="375"/>
    <n v="22"/>
    <s v="Vendor"/>
    <n v="3"/>
    <n v="6"/>
    <n v="4.5"/>
    <s v="Transportation Issues Supply Shortage Liquidity Shortage"/>
    <n v="0"/>
    <n v="1"/>
    <n v="0"/>
    <n v="0"/>
    <n v="1"/>
    <n v="0"/>
    <n v="1"/>
    <n v="0"/>
    <n v="0"/>
    <n v="0"/>
    <n v="0"/>
    <s v="yes"/>
    <s v="yes"/>
    <m/>
    <n v="360"/>
    <n v="360"/>
    <n v="22"/>
    <s v="Wholesaler"/>
    <n v="5"/>
    <n v="7"/>
    <n v="6"/>
    <s v="Transportation Issues Government Regulations Price Inflation"/>
    <n v="1"/>
    <n v="0"/>
    <n v="0"/>
    <n v="0"/>
    <n v="0"/>
    <n v="1"/>
    <n v="1"/>
    <n v="0"/>
    <n v="0"/>
    <n v="0"/>
    <n v="0"/>
    <s v="No"/>
    <s v="No"/>
    <m/>
    <m/>
    <m/>
    <m/>
    <m/>
    <m/>
    <m/>
    <m/>
    <s v="  "/>
    <m/>
    <m/>
    <m/>
    <m/>
    <m/>
    <m/>
    <m/>
    <m/>
    <m/>
    <m/>
    <n v="0"/>
    <s v="yes"/>
    <s v="yes"/>
    <m/>
    <n v="100"/>
    <n v="100"/>
    <n v="22"/>
    <s v="Vendor"/>
    <n v="3"/>
    <n v="4"/>
    <n v="3.5"/>
    <s v="Shortage of Demand Insecurity and Instability Transportation Issues"/>
    <n v="0"/>
    <n v="0"/>
    <n v="1"/>
    <n v="1"/>
    <n v="0"/>
    <n v="0"/>
    <n v="0"/>
    <n v="1"/>
    <n v="0"/>
    <n v="0"/>
    <n v="0"/>
    <s v="yes"/>
    <s v="yes"/>
    <n v="70"/>
    <n v="240"/>
    <n v="240"/>
    <n v="22"/>
    <s v="Vendor"/>
    <n v="2"/>
    <n v="4"/>
    <n v="3"/>
    <s v="Insecurity and Instability Supply Shortage Government Regulations"/>
    <n v="0"/>
    <n v="0"/>
    <n v="0"/>
    <n v="1"/>
    <n v="1"/>
    <n v="1"/>
    <n v="0"/>
    <n v="0"/>
    <n v="0"/>
    <n v="0"/>
    <n v="0"/>
    <s v="yes"/>
    <s v="No"/>
    <n v="70"/>
    <n v="80"/>
    <n v="80"/>
    <n v="22"/>
    <s v="Vendor"/>
    <n v="2"/>
    <n v="4"/>
    <n v="3"/>
    <s v="Government Regulations Transportation Issues Transportation Issues"/>
    <n v="0"/>
    <n v="0"/>
    <n v="0"/>
    <n v="0"/>
    <n v="0"/>
    <n v="1"/>
    <n v="1"/>
    <n v="1"/>
    <n v="0"/>
    <n v="0"/>
    <n v="0"/>
    <s v="no"/>
    <m/>
    <m/>
    <m/>
    <m/>
    <m/>
    <m/>
    <m/>
    <m/>
    <m/>
    <s v="  "/>
    <m/>
    <m/>
    <m/>
    <m/>
    <m/>
    <m/>
    <m/>
    <m/>
    <m/>
    <m/>
    <m/>
    <m/>
    <m/>
    <m/>
    <m/>
    <m/>
  </r>
  <r>
    <s v="YE0220"/>
    <m/>
    <s v="Saleh Eydah"/>
    <s v="30-04-2018"/>
    <m/>
    <m/>
    <s v="ACTED"/>
    <s v="ACTED"/>
    <x v="11"/>
    <s v="YE22"/>
    <s v="Sahar"/>
    <s v="YE2211"/>
    <s v="Al Talh"/>
    <s v="Shams mini market"/>
    <s v="District Level Market"/>
    <s v="Urban"/>
    <s v="yes"/>
    <s v="yes"/>
    <m/>
    <n v="365"/>
    <n v="365"/>
    <n v="22"/>
    <s v="Wholesaler"/>
    <n v="3"/>
    <n v="7"/>
    <n v="5"/>
    <s v="Insecurity and Instability Supply Shortage"/>
    <n v="0"/>
    <n v="0"/>
    <n v="0"/>
    <n v="1"/>
    <n v="0"/>
    <n v="0"/>
    <n v="0"/>
    <n v="0"/>
    <n v="0"/>
    <n v="0"/>
    <n v="0"/>
    <s v="yes"/>
    <s v="yes"/>
    <m/>
    <n v="360"/>
    <n v="360"/>
    <n v="22"/>
    <s v="Vendor"/>
    <n v="6"/>
    <n v="9"/>
    <n v="7.5"/>
    <s v="Government Regulations Transportation Issues Transportation Issues"/>
    <n v="0"/>
    <n v="0"/>
    <n v="0"/>
    <n v="0"/>
    <n v="0"/>
    <n v="1"/>
    <n v="1"/>
    <n v="0"/>
    <n v="0"/>
    <n v="0"/>
    <n v="0"/>
    <s v="No"/>
    <s v="No"/>
    <m/>
    <m/>
    <m/>
    <m/>
    <m/>
    <m/>
    <m/>
    <m/>
    <s v="  "/>
    <m/>
    <m/>
    <m/>
    <m/>
    <m/>
    <m/>
    <m/>
    <m/>
    <m/>
    <m/>
    <n v="0"/>
    <s v="yes"/>
    <s v="yes"/>
    <m/>
    <n v="100"/>
    <n v="100"/>
    <n v="16"/>
    <s v="Vendor"/>
    <n v="4"/>
    <n v="5"/>
    <n v="4.5"/>
    <s v="Transportation Issues Transportation Issues Liquidity Shortage"/>
    <n v="0"/>
    <n v="1"/>
    <n v="0"/>
    <n v="0"/>
    <n v="0"/>
    <n v="0"/>
    <n v="0"/>
    <n v="1"/>
    <n v="0"/>
    <n v="0"/>
    <n v="0"/>
    <s v="yes"/>
    <s v="yes"/>
    <n v="70"/>
    <n v="230"/>
    <n v="230"/>
    <n v="22"/>
    <s v="Vendor"/>
    <n v="3"/>
    <n v="4"/>
    <n v="3.5"/>
    <s v="Supply Shortage Transportation Issues Liquidity Shortage"/>
    <n v="0"/>
    <n v="1"/>
    <n v="0"/>
    <n v="0"/>
    <n v="1"/>
    <n v="0"/>
    <n v="1"/>
    <n v="0"/>
    <n v="0"/>
    <n v="0"/>
    <n v="0"/>
    <s v="yes"/>
    <s v="No"/>
    <n v="70"/>
    <n v="80"/>
    <n v="80"/>
    <n v="22"/>
    <s v="Vendor"/>
    <n v="3"/>
    <n v="4"/>
    <n v="3.5"/>
    <s v="Shortage of Demand Supply Shortage Transportation Issues"/>
    <n v="0"/>
    <n v="0"/>
    <n v="1"/>
    <n v="0"/>
    <n v="1"/>
    <n v="0"/>
    <n v="0"/>
    <n v="1"/>
    <n v="0"/>
    <n v="0"/>
    <n v="0"/>
    <s v="no"/>
    <m/>
    <m/>
    <m/>
    <m/>
    <m/>
    <m/>
    <m/>
    <m/>
    <m/>
    <s v="  "/>
    <m/>
    <m/>
    <m/>
    <m/>
    <m/>
    <m/>
    <m/>
    <m/>
    <m/>
    <m/>
    <m/>
    <m/>
    <m/>
    <m/>
    <m/>
    <m/>
  </r>
  <r>
    <s v="YE0095"/>
    <s v="2018-04-29T12:02:26.571+03:00"/>
    <s v="2018-04-29T12:34:47.899+03:00"/>
    <s v="2018-04-29"/>
    <s v="ee.humanitarianresponse.info:gufJOWIMW33tQI2A"/>
    <s v="2018-04-26"/>
    <s v="رفع لتنمية حقوق الطفل"/>
    <s v="ROC"/>
    <x v="6"/>
    <s v="YE15"/>
    <s v="Salh"/>
    <s v="YE1519"/>
    <s v="الروضة"/>
    <s v="Alain"/>
    <s v="Other"/>
    <s v="Urban"/>
    <s v="yes"/>
    <s v="yes"/>
    <m/>
    <n v="350"/>
    <n v="350"/>
    <n v="24"/>
    <s v="Wholesaler"/>
    <n v="5"/>
    <n v="15"/>
    <n v="10"/>
    <s v="Price_inflation Liquidity_shortage Insecurity_and_instability Transportation_issues"/>
    <n v="1"/>
    <n v="1"/>
    <n v="0"/>
    <n v="1"/>
    <n v="0"/>
    <n v="0"/>
    <n v="1"/>
    <n v="0"/>
    <n v="0"/>
    <n v="0"/>
    <n v="0"/>
    <s v="yes"/>
    <s v="yes"/>
    <m/>
    <n v="350"/>
    <n v="350"/>
    <n v="24"/>
    <s v="Wholesaler"/>
    <n v="5"/>
    <n v="15"/>
    <n v="10"/>
    <s v="Price_inflation Liquidity_shortage Insecurity_and_instability Supply_shortage Transportation_issues"/>
    <n v="1"/>
    <n v="1"/>
    <n v="0"/>
    <n v="1"/>
    <n v="1"/>
    <n v="0"/>
    <n v="1"/>
    <n v="0"/>
    <n v="0"/>
    <n v="0"/>
    <n v="0"/>
    <s v="yes"/>
    <s v="yes"/>
    <m/>
    <n v="100"/>
    <n v="100"/>
    <n v="15"/>
    <s v="Wholesaler"/>
    <n v="1"/>
    <n v="1"/>
    <n v="1"/>
    <s v="Price_inflation Liquidity_shortage"/>
    <n v="1"/>
    <n v="1"/>
    <n v="0"/>
    <n v="0"/>
    <n v="0"/>
    <n v="0"/>
    <n v="0"/>
    <n v="0"/>
    <n v="0"/>
    <n v="0"/>
    <n v="0"/>
    <s v="yes"/>
    <s v="yes"/>
    <m/>
    <n v="150"/>
    <n v="150"/>
    <n v="15"/>
    <s v="Wholesaler"/>
    <n v="1"/>
    <n v="1"/>
    <n v="1"/>
    <s v="Price_inflation Liquidity_shortage"/>
    <n v="1"/>
    <n v="1"/>
    <n v="0"/>
    <n v="0"/>
    <n v="0"/>
    <n v="0"/>
    <n v="0"/>
    <n v="0"/>
    <n v="0"/>
    <n v="0"/>
    <n v="0"/>
    <s v="yes"/>
    <s v="yes"/>
    <n v="100"/>
    <n v="100"/>
    <n v="100"/>
    <n v="15"/>
    <s v="Wholesaler"/>
    <n v="1"/>
    <n v="1"/>
    <n v="1"/>
    <s v="Price_inflation Liquidity_shortage"/>
    <n v="1"/>
    <n v="1"/>
    <n v="0"/>
    <n v="0"/>
    <n v="0"/>
    <n v="0"/>
    <n v="0"/>
    <n v="0"/>
    <n v="0"/>
    <n v="0"/>
    <n v="0"/>
    <s v="yes"/>
    <s v="yes"/>
    <m/>
    <n v="70"/>
    <n v="70"/>
    <n v="15"/>
    <s v="Wholesaler"/>
    <n v="1"/>
    <n v="1"/>
    <n v="1"/>
    <s v="Price_inflation"/>
    <n v="1"/>
    <n v="0"/>
    <n v="0"/>
    <n v="0"/>
    <n v="0"/>
    <n v="0"/>
    <n v="0"/>
    <n v="0"/>
    <n v="0"/>
    <n v="0"/>
    <n v="0"/>
    <s v="yes"/>
    <s v="yes"/>
    <m/>
    <n v="400"/>
    <n v="400"/>
    <n v="15"/>
    <s v="Wholesaler"/>
    <n v="1"/>
    <n v="1"/>
    <n v="1"/>
    <s v="Price_inflation Liquidity_shortage"/>
    <n v="1"/>
    <n v="1"/>
    <n v="0"/>
    <n v="0"/>
    <n v="0"/>
    <n v="0"/>
    <n v="0"/>
    <n v="0"/>
    <n v="0"/>
    <n v="0"/>
    <n v="0"/>
    <m/>
    <n v="21908575"/>
    <s v="0c08617c-78ee-4545-8a70-8bee637ff405"/>
    <s v="2018-04-29T09:34:59"/>
    <n v="213"/>
  </r>
  <r>
    <s v="YE0096"/>
    <s v="2018-04-29T14:11:35.812+03:00"/>
    <s v="2018-04-29T14:17:12.127+03:00"/>
    <s v="2018-04-29"/>
    <s v="ee.humanitarianresponse.info:gufJOWIMW33tQI2A"/>
    <s v="2018-04-25"/>
    <s v="رفع لتنمية حقوق الطفل"/>
    <s v="ROC"/>
    <x v="6"/>
    <s v="YE15"/>
    <s v="Salh"/>
    <s v="YE1519"/>
    <s v="المغتربين"/>
    <s v="AlAnad"/>
    <s v="Other"/>
    <s v="Urban"/>
    <s v="yes"/>
    <s v="yes"/>
    <m/>
    <n v="350"/>
    <n v="350"/>
    <n v="24"/>
    <s v="Wholesaler"/>
    <n v="2"/>
    <n v="16"/>
    <n v="9"/>
    <s v="Price_inflation Liquidity_shortage Insecurity_and_instability Transportation_issues"/>
    <n v="1"/>
    <n v="1"/>
    <n v="0"/>
    <n v="1"/>
    <n v="0"/>
    <n v="0"/>
    <n v="1"/>
    <n v="0"/>
    <n v="0"/>
    <n v="0"/>
    <n v="0"/>
    <s v="yes"/>
    <s v="yes"/>
    <m/>
    <n v="350"/>
    <n v="350"/>
    <n v="24"/>
    <s v="Wholesaler"/>
    <n v="2"/>
    <n v="16"/>
    <n v="9"/>
    <s v="Price_inflation Liquidity_shortage Shortage_of_demand Insecurity_and_instability Transportation_issues"/>
    <n v="1"/>
    <n v="1"/>
    <n v="1"/>
    <n v="1"/>
    <n v="0"/>
    <n v="0"/>
    <n v="1"/>
    <n v="0"/>
    <n v="0"/>
    <n v="0"/>
    <n v="0"/>
    <s v="yes"/>
    <s v="yes"/>
    <m/>
    <n v="100"/>
    <n v="100"/>
    <n v="15"/>
    <s v="Wholesaler"/>
    <n v="1"/>
    <n v="1"/>
    <n v="1"/>
    <s v="Price_inflation"/>
    <n v="1"/>
    <n v="0"/>
    <n v="0"/>
    <n v="0"/>
    <n v="0"/>
    <n v="0"/>
    <n v="0"/>
    <n v="0"/>
    <n v="0"/>
    <n v="0"/>
    <n v="0"/>
    <s v="yes"/>
    <s v="yes"/>
    <m/>
    <n v="250"/>
    <n v="250"/>
    <n v="15"/>
    <s v="Wholesaler"/>
    <n v="1"/>
    <n v="1"/>
    <n v="1"/>
    <s v="Price_inflation"/>
    <n v="1"/>
    <n v="0"/>
    <n v="0"/>
    <n v="0"/>
    <n v="0"/>
    <n v="0"/>
    <n v="0"/>
    <n v="0"/>
    <n v="0"/>
    <n v="0"/>
    <n v="0"/>
    <s v="yes"/>
    <s v="yes"/>
    <n v="100"/>
    <n v="100"/>
    <n v="100"/>
    <n v="15"/>
    <s v="Wholesaler"/>
    <n v="1"/>
    <n v="1"/>
    <n v="1"/>
    <s v="Price_inflation"/>
    <n v="1"/>
    <n v="0"/>
    <n v="0"/>
    <n v="0"/>
    <n v="0"/>
    <n v="0"/>
    <n v="0"/>
    <n v="0"/>
    <n v="0"/>
    <n v="0"/>
    <n v="0"/>
    <s v="yes"/>
    <s v="yes"/>
    <m/>
    <n v="70"/>
    <n v="70"/>
    <n v="15"/>
    <s v="Wholesaler"/>
    <n v="1"/>
    <n v="2"/>
    <n v="1.5"/>
    <s v="Price_inflation Liquidity_shortage Transportation_issues"/>
    <n v="1"/>
    <n v="1"/>
    <n v="0"/>
    <n v="0"/>
    <n v="0"/>
    <n v="0"/>
    <n v="1"/>
    <n v="0"/>
    <n v="0"/>
    <n v="0"/>
    <n v="0"/>
    <s v="yes"/>
    <s v="yes"/>
    <m/>
    <n v="300"/>
    <n v="300"/>
    <n v="15"/>
    <s v="Wholesaler"/>
    <n v="1"/>
    <n v="2"/>
    <n v="1.5"/>
    <s v="Price_inflation"/>
    <n v="1"/>
    <n v="0"/>
    <n v="0"/>
    <n v="0"/>
    <n v="0"/>
    <n v="0"/>
    <n v="0"/>
    <n v="0"/>
    <n v="0"/>
    <n v="0"/>
    <n v="0"/>
    <m/>
    <n v="21914843"/>
    <s v="cf4aa9f1-fccb-4f45-a962-4d5024c79534"/>
    <s v="2018-04-29T11:33:29"/>
    <n v="215"/>
  </r>
  <r>
    <s v="YE0097"/>
    <s v="2018-04-29T14:00:32.781+03:00"/>
    <s v="2018-04-29T14:09:54.841+03:00"/>
    <s v="2018-04-29"/>
    <s v="ee.humanitarianresponse.info:gufJOWIMW33tQI2A"/>
    <s v="2018-04-25"/>
    <s v="رفع لتنمية حقوق الطفل"/>
    <s v="ROC"/>
    <x v="6"/>
    <s v="YE15"/>
    <s v="Salh"/>
    <s v="YE1519"/>
    <s v="الموشكي"/>
    <s v="Al-Anan Souk"/>
    <s v="Other"/>
    <s v="Urban"/>
    <s v="yes"/>
    <s v="yes"/>
    <m/>
    <n v="350"/>
    <n v="350"/>
    <n v="24"/>
    <s v="Wholesaler"/>
    <n v="3"/>
    <n v="15"/>
    <n v="9"/>
    <s v="Price_inflation Liquidity_shortage Shortage_of_demand Insecurity_and_instability Transportation_issues"/>
    <n v="1"/>
    <n v="1"/>
    <n v="1"/>
    <n v="1"/>
    <n v="0"/>
    <n v="0"/>
    <n v="1"/>
    <n v="0"/>
    <n v="0"/>
    <n v="0"/>
    <n v="0"/>
    <s v="yes"/>
    <s v="yes"/>
    <m/>
    <n v="350"/>
    <n v="350"/>
    <n v="24"/>
    <s v="Wholesaler"/>
    <n v="3"/>
    <n v="15"/>
    <n v="9"/>
    <s v="Price_inflation Liquidity_shortage Shortage_of_demand Insecurity_and_instability Transportation_issues"/>
    <n v="1"/>
    <n v="1"/>
    <n v="1"/>
    <n v="1"/>
    <n v="0"/>
    <n v="0"/>
    <n v="1"/>
    <n v="0"/>
    <n v="0"/>
    <n v="0"/>
    <n v="0"/>
    <s v="yes"/>
    <s v="yes"/>
    <m/>
    <n v="100"/>
    <n v="100"/>
    <n v="15"/>
    <s v="Wholesaler"/>
    <n v="1"/>
    <n v="1"/>
    <n v="1"/>
    <s v="Price_inflation"/>
    <n v="1"/>
    <n v="0"/>
    <n v="0"/>
    <n v="0"/>
    <n v="0"/>
    <n v="0"/>
    <n v="0"/>
    <n v="0"/>
    <n v="0"/>
    <n v="0"/>
    <n v="0"/>
    <s v="yes"/>
    <s v="yes"/>
    <m/>
    <n v="250"/>
    <n v="250"/>
    <n v="15"/>
    <s v="Wholesaler"/>
    <n v="1"/>
    <n v="1"/>
    <n v="1"/>
    <s v="Price_inflation"/>
    <n v="1"/>
    <n v="0"/>
    <n v="0"/>
    <n v="0"/>
    <n v="0"/>
    <n v="0"/>
    <n v="0"/>
    <n v="0"/>
    <n v="0"/>
    <n v="0"/>
    <n v="0"/>
    <s v="yes"/>
    <s v="yes"/>
    <n v="100"/>
    <n v="100"/>
    <n v="100"/>
    <n v="15"/>
    <s v="Wholesaler"/>
    <n v="1"/>
    <n v="1"/>
    <n v="1"/>
    <s v="Price_inflation"/>
    <n v="1"/>
    <n v="0"/>
    <n v="0"/>
    <n v="0"/>
    <n v="0"/>
    <n v="0"/>
    <n v="0"/>
    <n v="0"/>
    <n v="0"/>
    <n v="0"/>
    <n v="0"/>
    <s v="yes"/>
    <s v="yes"/>
    <m/>
    <n v="70"/>
    <n v="70"/>
    <n v="15"/>
    <s v="Wholesaler"/>
    <n v="1"/>
    <n v="1"/>
    <n v="1"/>
    <s v="Price_inflation"/>
    <n v="1"/>
    <n v="0"/>
    <n v="0"/>
    <n v="0"/>
    <n v="0"/>
    <n v="0"/>
    <n v="0"/>
    <n v="0"/>
    <n v="0"/>
    <n v="0"/>
    <n v="0"/>
    <s v="yes"/>
    <s v="yes"/>
    <m/>
    <n v="300"/>
    <n v="300"/>
    <n v="15"/>
    <s v="Wholesaler"/>
    <n v="1"/>
    <n v="1"/>
    <n v="1"/>
    <s v="Price_inflation"/>
    <n v="1"/>
    <n v="0"/>
    <n v="0"/>
    <n v="0"/>
    <n v="0"/>
    <n v="0"/>
    <n v="0"/>
    <n v="0"/>
    <n v="0"/>
    <n v="0"/>
    <n v="0"/>
    <m/>
    <n v="21914842"/>
    <s v="b9aa0d97-4747-4a16-8620-e27a19ca1e4d"/>
    <s v="2018-04-29T11:33:27"/>
    <n v="214"/>
  </r>
  <r>
    <s v="YE0167"/>
    <s v="2018-04-25T18:42:31.242+03:00"/>
    <s v="2018-04-25T18:47:46.095+03:00"/>
    <s v="2018-04-25"/>
    <s v="ee.humanitarianresponse.info:oSuGHAzdA1FipyGD"/>
    <s v="2018-04-24"/>
    <s v="المدينة القديمة"/>
    <s v="Old City"/>
    <x v="11"/>
    <s v="YE22"/>
    <s v="Saqayn"/>
    <s v="YE2209"/>
    <s v="سوق ساقين"/>
    <s v="Al Shaharia"/>
    <s v="District_level_market"/>
    <s v="Rural"/>
    <s v="yes"/>
    <s v="yes"/>
    <m/>
    <n v="380"/>
    <n v="380"/>
    <n v="22"/>
    <s v="Wholesaler"/>
    <n v="2"/>
    <n v="5"/>
    <n v="3.5"/>
    <s v="Price_inflation Liquidity_shortage Insecurity_and_instability Supply_shortage"/>
    <n v="1"/>
    <n v="1"/>
    <n v="0"/>
    <n v="1"/>
    <n v="1"/>
    <n v="0"/>
    <n v="0"/>
    <n v="0"/>
    <n v="0"/>
    <n v="0"/>
    <n v="0"/>
    <s v="yes"/>
    <s v="yes"/>
    <m/>
    <n v="380"/>
    <n v="380"/>
    <n v="22"/>
    <s v="Wholesaler"/>
    <n v="2"/>
    <n v="5"/>
    <n v="3.5"/>
    <s v="Price_inflation Liquidity_shortage Insecurity_and_instability Supply_shortage"/>
    <n v="1"/>
    <n v="1"/>
    <n v="0"/>
    <n v="1"/>
    <n v="1"/>
    <n v="0"/>
    <n v="0"/>
    <n v="0"/>
    <n v="0"/>
    <n v="0"/>
    <n v="0"/>
    <s v="yes"/>
    <s v="yes"/>
    <m/>
    <n v="100"/>
    <n v="100"/>
    <n v="22"/>
    <s v="Wholesaler"/>
    <n v="2"/>
    <n v="3"/>
    <n v="2.5"/>
    <s v="Price_inflation Liquidity_shortage"/>
    <n v="1"/>
    <n v="1"/>
    <n v="0"/>
    <n v="0"/>
    <n v="0"/>
    <n v="0"/>
    <n v="0"/>
    <n v="0"/>
    <n v="0"/>
    <n v="0"/>
    <n v="0"/>
    <s v="no"/>
    <m/>
    <m/>
    <m/>
    <m/>
    <m/>
    <m/>
    <m/>
    <m/>
    <m/>
    <m/>
    <m/>
    <m/>
    <m/>
    <m/>
    <m/>
    <m/>
    <m/>
    <m/>
    <m/>
    <m/>
    <m/>
    <s v="yes"/>
    <s v="yes"/>
    <n v="75"/>
    <n v="80"/>
    <n v="106.66666666666667"/>
    <n v="22"/>
    <s v="Wholesaler"/>
    <n v="2"/>
    <n v="3"/>
    <n v="2.5"/>
    <s v="Price_inflation Liquidity_shortage"/>
    <n v="1"/>
    <n v="1"/>
    <n v="0"/>
    <n v="0"/>
    <n v="0"/>
    <n v="0"/>
    <n v="0"/>
    <n v="0"/>
    <n v="0"/>
    <n v="0"/>
    <n v="0"/>
    <s v="yes"/>
    <s v="yes"/>
    <m/>
    <n v="100"/>
    <n v="100"/>
    <n v="22"/>
    <s v="Wholesaler"/>
    <n v="2"/>
    <n v="3"/>
    <n v="2.5"/>
    <s v="Price_inflation Liquidity_shortage"/>
    <n v="1"/>
    <n v="1"/>
    <n v="0"/>
    <n v="0"/>
    <n v="0"/>
    <n v="0"/>
    <n v="0"/>
    <n v="0"/>
    <n v="0"/>
    <n v="0"/>
    <n v="0"/>
    <s v="yes"/>
    <s v="yes"/>
    <m/>
    <n v="390"/>
    <n v="390"/>
    <n v="22"/>
    <s v="Wholesaler"/>
    <n v="2"/>
    <n v="3"/>
    <n v="2.5"/>
    <s v="Price_inflation Liquidity_shortage"/>
    <n v="1"/>
    <n v="1"/>
    <n v="0"/>
    <n v="0"/>
    <n v="0"/>
    <n v="0"/>
    <n v="0"/>
    <n v="0"/>
    <n v="0"/>
    <n v="0"/>
    <n v="0"/>
    <s v="لا يوجد محطة تعبئة المياه المعالجة"/>
    <n v="21859929"/>
    <s v="6d88d935-a7b4-4c3d-9e71-839601f71588"/>
    <s v="2018-04-27T19:09:59"/>
    <n v="143"/>
  </r>
  <r>
    <s v="YE0168"/>
    <s v="2018-04-25T18:47:46.448+03:00"/>
    <s v="2018-04-25T18:51:33.266+03:00"/>
    <s v="2018-04-25"/>
    <s v="ee.humanitarianresponse.info:oSuGHAzdA1FipyGD"/>
    <s v="2018-04-24"/>
    <s v="المدينة القديمة"/>
    <s v="Old City"/>
    <x v="11"/>
    <s v="YE22"/>
    <s v="Saqayn"/>
    <s v="YE2209"/>
    <s v="سوق  ساقين"/>
    <s v="Al Shaharia"/>
    <s v="District_level_market"/>
    <s v="Rural"/>
    <s v="yes"/>
    <s v="yes"/>
    <m/>
    <n v="370"/>
    <n v="370"/>
    <n v="22"/>
    <s v="Wholesaler"/>
    <n v="2"/>
    <n v="5"/>
    <n v="3.5"/>
    <s v="Price_inflation Liquidity_shortage Insecurity_and_instability Supply_shortage"/>
    <n v="1"/>
    <n v="1"/>
    <n v="0"/>
    <n v="1"/>
    <n v="1"/>
    <n v="0"/>
    <n v="0"/>
    <n v="0"/>
    <n v="0"/>
    <n v="0"/>
    <n v="0"/>
    <s v="yes"/>
    <s v="yes"/>
    <m/>
    <n v="380"/>
    <n v="380"/>
    <n v="22"/>
    <s v="Wholesaler"/>
    <n v="2"/>
    <n v="5"/>
    <n v="3.5"/>
    <s v="Price_inflation Liquidity_shortage Insecurity_and_instability Supply_shortage"/>
    <n v="1"/>
    <n v="1"/>
    <n v="0"/>
    <n v="1"/>
    <n v="1"/>
    <n v="0"/>
    <n v="0"/>
    <n v="0"/>
    <n v="0"/>
    <n v="0"/>
    <n v="0"/>
    <s v="yes"/>
    <s v="yes"/>
    <m/>
    <n v="80"/>
    <n v="80"/>
    <n v="22"/>
    <s v="Wholesaler"/>
    <n v="2"/>
    <n v="3"/>
    <n v="2.5"/>
    <s v="Price_inflation Liquidity_shortage"/>
    <n v="1"/>
    <n v="1"/>
    <n v="0"/>
    <n v="0"/>
    <n v="0"/>
    <n v="0"/>
    <n v="0"/>
    <n v="0"/>
    <n v="0"/>
    <n v="0"/>
    <n v="0"/>
    <s v="no"/>
    <m/>
    <m/>
    <m/>
    <m/>
    <m/>
    <m/>
    <m/>
    <m/>
    <m/>
    <m/>
    <m/>
    <m/>
    <m/>
    <m/>
    <m/>
    <m/>
    <m/>
    <m/>
    <m/>
    <m/>
    <m/>
    <s v="yes"/>
    <s v="yes"/>
    <n v="80"/>
    <n v="100"/>
    <n v="125"/>
    <n v="22"/>
    <s v="Wholesaler"/>
    <n v="2"/>
    <n v="3"/>
    <n v="2.5"/>
    <s v="Price_inflation Liquidity_shortage"/>
    <n v="1"/>
    <n v="1"/>
    <n v="0"/>
    <n v="0"/>
    <n v="0"/>
    <n v="0"/>
    <n v="0"/>
    <n v="0"/>
    <n v="0"/>
    <n v="0"/>
    <n v="0"/>
    <s v="yes"/>
    <s v="yes"/>
    <m/>
    <n v="100"/>
    <n v="100"/>
    <n v="22"/>
    <s v="Wholesaler"/>
    <n v="2"/>
    <n v="3"/>
    <n v="2.5"/>
    <s v="Price_inflation Liquidity_shortage"/>
    <n v="1"/>
    <n v="1"/>
    <n v="0"/>
    <n v="0"/>
    <n v="0"/>
    <n v="0"/>
    <n v="0"/>
    <n v="0"/>
    <n v="0"/>
    <n v="0"/>
    <n v="0"/>
    <s v="yes"/>
    <s v="yes"/>
    <m/>
    <n v="380"/>
    <n v="380"/>
    <n v="22"/>
    <s v="Wholesaler"/>
    <n v="2"/>
    <n v="3"/>
    <n v="2.5"/>
    <s v="Price_inflation Liquidity_shortage"/>
    <n v="1"/>
    <n v="1"/>
    <n v="0"/>
    <n v="0"/>
    <n v="0"/>
    <n v="0"/>
    <n v="0"/>
    <n v="0"/>
    <n v="0"/>
    <n v="0"/>
    <n v="0"/>
    <s v="لا يوجد محطة تعبئة المياه المعالجة"/>
    <n v="21859930"/>
    <s v="8525ccf7-949e-4107-9237-18aace57f0fe"/>
    <s v="2018-04-27T19:10:00"/>
    <n v="144"/>
  </r>
  <r>
    <s v="YE0169"/>
    <s v="2018-04-25T18:51:33.576+03:00"/>
    <s v="2018-04-25T18:56:37.291+03:00"/>
    <s v="2018-04-25"/>
    <s v="ee.humanitarianresponse.info:oSuGHAzdA1FipyGD"/>
    <s v="2018-04-24"/>
    <s v="المدينة القديمة"/>
    <s v="Old City"/>
    <x v="11"/>
    <s v="YE22"/>
    <s v="Saqayn"/>
    <s v="YE2209"/>
    <s v="سوق ساقين"/>
    <s v="Alhussein city"/>
    <s v="District_level_market"/>
    <s v="Rural"/>
    <s v="yes"/>
    <s v="yes"/>
    <m/>
    <n v="370"/>
    <n v="370"/>
    <n v="22"/>
    <s v="Wholesaler"/>
    <n v="2"/>
    <n v="3"/>
    <n v="2.5"/>
    <s v="Price_inflation Liquidity_shortage Insecurity_and_instability Supply_shortage"/>
    <n v="1"/>
    <n v="1"/>
    <n v="0"/>
    <n v="1"/>
    <n v="1"/>
    <n v="0"/>
    <n v="0"/>
    <n v="0"/>
    <n v="0"/>
    <n v="0"/>
    <n v="0"/>
    <s v="yes"/>
    <s v="yes"/>
    <m/>
    <n v="380"/>
    <n v="380"/>
    <n v="22"/>
    <s v="Wholesaler"/>
    <n v="2"/>
    <n v="5"/>
    <n v="3.5"/>
    <s v="Price_inflation Liquidity_shortage Insecurity_and_instability Supply_shortage"/>
    <n v="1"/>
    <n v="1"/>
    <n v="0"/>
    <n v="1"/>
    <n v="1"/>
    <n v="0"/>
    <n v="0"/>
    <n v="0"/>
    <n v="0"/>
    <n v="0"/>
    <n v="0"/>
    <s v="yes"/>
    <s v="yes"/>
    <m/>
    <n v="90"/>
    <n v="90"/>
    <n v="22"/>
    <s v="Wholesaler"/>
    <n v="2"/>
    <n v="3"/>
    <n v="2.5"/>
    <s v="Price_inflation Liquidity_shortage"/>
    <n v="1"/>
    <n v="1"/>
    <n v="0"/>
    <n v="0"/>
    <n v="0"/>
    <n v="0"/>
    <n v="0"/>
    <n v="0"/>
    <n v="0"/>
    <n v="0"/>
    <n v="0"/>
    <s v="no"/>
    <m/>
    <m/>
    <m/>
    <m/>
    <m/>
    <m/>
    <m/>
    <m/>
    <m/>
    <m/>
    <m/>
    <m/>
    <m/>
    <m/>
    <m/>
    <m/>
    <m/>
    <m/>
    <m/>
    <m/>
    <m/>
    <s v="yes"/>
    <s v="yes"/>
    <n v="80"/>
    <n v="100"/>
    <n v="125"/>
    <n v="22"/>
    <s v="Wholesaler"/>
    <n v="2"/>
    <n v="3"/>
    <n v="2.5"/>
    <s v="Price_inflation Liquidity_shortage"/>
    <n v="1"/>
    <n v="1"/>
    <n v="0"/>
    <n v="0"/>
    <n v="0"/>
    <n v="0"/>
    <n v="0"/>
    <n v="0"/>
    <n v="0"/>
    <n v="0"/>
    <n v="0"/>
    <s v="yes"/>
    <s v="yes"/>
    <m/>
    <n v="100"/>
    <n v="100"/>
    <n v="22"/>
    <s v="Wholesaler"/>
    <n v="2"/>
    <n v="3"/>
    <n v="2.5"/>
    <s v="Price_inflation Liquidity_shortage"/>
    <n v="1"/>
    <n v="1"/>
    <n v="0"/>
    <n v="0"/>
    <n v="0"/>
    <n v="0"/>
    <n v="0"/>
    <n v="0"/>
    <n v="0"/>
    <n v="0"/>
    <n v="0"/>
    <s v="yes"/>
    <s v="yes"/>
    <m/>
    <n v="400"/>
    <n v="400"/>
    <n v="22"/>
    <s v="Wholesaler"/>
    <n v="2"/>
    <n v="3"/>
    <n v="2.5"/>
    <s v="Price_inflation Liquidity_shortage"/>
    <n v="1"/>
    <n v="1"/>
    <n v="0"/>
    <n v="0"/>
    <n v="0"/>
    <n v="0"/>
    <n v="0"/>
    <n v="0"/>
    <n v="0"/>
    <n v="0"/>
    <n v="0"/>
    <s v="لا يوجد محطة تعبئة المياه المعالجة"/>
    <n v="21859931"/>
    <s v="e0fe248e-0e1a-485f-8f23-e478da168cdb"/>
    <s v="2018-04-27T19:10:01"/>
    <n v="145"/>
  </r>
  <r>
    <s v="YE0182"/>
    <s v="2018-04-28T18:33:07.330+03:00"/>
    <s v="2018-04-28T18:46:56.082+03:00"/>
    <s v="2018-04-28"/>
    <s v="ee.humanitarianresponse.info:oSuGHAzdA1FipyGD"/>
    <s v="2018-04-25"/>
    <s v="المدينة القديمة"/>
    <s v="Old City"/>
    <x v="11"/>
    <s v="YE22"/>
    <s v="Saqayn"/>
    <s v="YE2209"/>
    <s v="سوق ساقين"/>
    <s v="Amran"/>
    <s v="District_level_market"/>
    <s v="Rural"/>
    <s v="yes"/>
    <s v="yes"/>
    <m/>
    <n v="370"/>
    <n v="370"/>
    <n v="22"/>
    <s v="Wholesaler"/>
    <n v="2"/>
    <n v="5"/>
    <n v="3.5"/>
    <s v="Price_inflation Insecurity_and_instability Supply_shortage"/>
    <n v="1"/>
    <n v="0"/>
    <n v="0"/>
    <n v="1"/>
    <n v="1"/>
    <n v="0"/>
    <n v="0"/>
    <n v="0"/>
    <n v="0"/>
    <n v="0"/>
    <n v="0"/>
    <s v="yes"/>
    <s v="yes"/>
    <m/>
    <n v="380"/>
    <n v="380"/>
    <n v="22"/>
    <s v="Wholesaler"/>
    <n v="2"/>
    <n v="5"/>
    <n v="3.5"/>
    <s v="Liquidity_shortage Insecurity_and_instability Supply_shortage"/>
    <n v="0"/>
    <n v="1"/>
    <n v="0"/>
    <n v="1"/>
    <n v="1"/>
    <n v="0"/>
    <n v="0"/>
    <n v="0"/>
    <n v="0"/>
    <n v="0"/>
    <n v="0"/>
    <s v="yes"/>
    <s v="yes"/>
    <m/>
    <n v="80"/>
    <n v="80"/>
    <n v="22"/>
    <s v="Wholesaler"/>
    <n v="1"/>
    <n v="3"/>
    <n v="2"/>
    <s v="Liquidity_shortage"/>
    <n v="0"/>
    <n v="1"/>
    <n v="0"/>
    <n v="0"/>
    <n v="0"/>
    <n v="0"/>
    <n v="0"/>
    <n v="0"/>
    <n v="0"/>
    <n v="0"/>
    <n v="0"/>
    <s v="no"/>
    <m/>
    <m/>
    <m/>
    <m/>
    <m/>
    <m/>
    <m/>
    <m/>
    <m/>
    <m/>
    <m/>
    <m/>
    <m/>
    <m/>
    <m/>
    <m/>
    <m/>
    <m/>
    <m/>
    <m/>
    <m/>
    <s v="yes"/>
    <s v="yes"/>
    <n v="80"/>
    <n v="100"/>
    <n v="125"/>
    <n v="22"/>
    <s v="Wholesaler"/>
    <n v="1"/>
    <n v="3"/>
    <n v="2"/>
    <s v="Price_inflation"/>
    <n v="1"/>
    <n v="0"/>
    <n v="0"/>
    <n v="0"/>
    <n v="0"/>
    <n v="0"/>
    <n v="0"/>
    <n v="0"/>
    <n v="0"/>
    <n v="0"/>
    <n v="0"/>
    <s v="yes"/>
    <s v="yes"/>
    <m/>
    <n v="90"/>
    <n v="90"/>
    <n v="22"/>
    <s v="Wholesaler"/>
    <n v="1"/>
    <n v="3"/>
    <n v="2"/>
    <s v="Price_inflation"/>
    <n v="1"/>
    <n v="0"/>
    <n v="0"/>
    <n v="0"/>
    <n v="0"/>
    <n v="0"/>
    <n v="0"/>
    <n v="0"/>
    <n v="0"/>
    <n v="0"/>
    <n v="0"/>
    <s v="yes"/>
    <s v="yes"/>
    <m/>
    <n v="350"/>
    <n v="350"/>
    <n v="22"/>
    <s v="Wholesaler"/>
    <n v="1"/>
    <n v="3"/>
    <n v="2"/>
    <s v="Liquidity_shortage"/>
    <n v="0"/>
    <n v="1"/>
    <n v="0"/>
    <n v="0"/>
    <n v="0"/>
    <n v="0"/>
    <n v="0"/>
    <n v="0"/>
    <n v="0"/>
    <n v="0"/>
    <n v="0"/>
    <s v="لا يوجد محطة تعبئة المياه المعالجة"/>
    <n v="21890943"/>
    <s v="e955c166-7125-471c-8179-8d2f237180e3"/>
    <s v="2018-04-28T16:16:17"/>
    <n v="170"/>
  </r>
  <r>
    <s v="YE0183"/>
    <s v="2018-04-28T18:46:56.277+03:00"/>
    <s v="2018-04-28T18:51:40.254+03:00"/>
    <s v="2018-04-28"/>
    <s v="ee.humanitarianresponse.info:oSuGHAzdA1FipyGD"/>
    <s v="2018-04-25"/>
    <s v="المدينة القديمة"/>
    <s v="Old City"/>
    <x v="11"/>
    <s v="YE22"/>
    <s v="Saqayn"/>
    <s v="YE2209"/>
    <s v="سوق ساقين"/>
    <s v="As Surabi"/>
    <s v="District_level_market"/>
    <s v="Rural"/>
    <s v="yes"/>
    <s v="yes"/>
    <m/>
    <n v="370"/>
    <n v="370"/>
    <n v="18"/>
    <s v="Wholesaler"/>
    <n v="2"/>
    <n v="6"/>
    <n v="4"/>
    <s v="Liquidity_shortage Insecurity_and_instability Transportation_issues"/>
    <n v="0"/>
    <n v="1"/>
    <n v="0"/>
    <n v="1"/>
    <n v="0"/>
    <n v="0"/>
    <n v="1"/>
    <n v="0"/>
    <n v="0"/>
    <n v="0"/>
    <n v="0"/>
    <s v="yes"/>
    <s v="yes"/>
    <m/>
    <n v="380"/>
    <n v="380"/>
    <n v="18"/>
    <s v="Wholesaler"/>
    <n v="3"/>
    <n v="6"/>
    <n v="4.5"/>
    <s v="Liquidity_shortage Insecurity_and_instability Transportation_issues"/>
    <n v="0"/>
    <n v="1"/>
    <n v="0"/>
    <n v="1"/>
    <n v="0"/>
    <n v="0"/>
    <n v="1"/>
    <n v="0"/>
    <n v="0"/>
    <n v="0"/>
    <n v="0"/>
    <s v="yes"/>
    <s v="yes"/>
    <m/>
    <n v="90"/>
    <n v="90"/>
    <n v="22"/>
    <s v="Wholesaler"/>
    <n v="1"/>
    <n v="2"/>
    <n v="1.5"/>
    <s v="Liquidity_shortage"/>
    <n v="0"/>
    <n v="1"/>
    <n v="0"/>
    <n v="0"/>
    <n v="0"/>
    <n v="0"/>
    <n v="0"/>
    <n v="0"/>
    <n v="0"/>
    <n v="0"/>
    <n v="0"/>
    <s v="no"/>
    <m/>
    <m/>
    <m/>
    <m/>
    <m/>
    <m/>
    <m/>
    <m/>
    <m/>
    <m/>
    <m/>
    <m/>
    <m/>
    <m/>
    <m/>
    <m/>
    <m/>
    <m/>
    <m/>
    <m/>
    <m/>
    <s v="yes"/>
    <s v="yes"/>
    <n v="75"/>
    <n v="80"/>
    <n v="106.66666666666667"/>
    <n v="22"/>
    <s v="Wholesaler"/>
    <n v="1"/>
    <n v="2"/>
    <n v="1.5"/>
    <s v="Liquidity_shortage"/>
    <n v="0"/>
    <n v="1"/>
    <n v="0"/>
    <n v="0"/>
    <n v="0"/>
    <n v="0"/>
    <n v="0"/>
    <n v="0"/>
    <n v="0"/>
    <n v="0"/>
    <n v="0"/>
    <s v="yes"/>
    <s v="yes"/>
    <m/>
    <n v="80"/>
    <n v="80"/>
    <n v="22"/>
    <s v="Wholesaler"/>
    <n v="1"/>
    <n v="2"/>
    <n v="1.5"/>
    <s v="Liquidity_shortage"/>
    <n v="0"/>
    <n v="1"/>
    <n v="0"/>
    <n v="0"/>
    <n v="0"/>
    <n v="0"/>
    <n v="0"/>
    <n v="0"/>
    <n v="0"/>
    <n v="0"/>
    <n v="0"/>
    <s v="yes"/>
    <s v="yes"/>
    <m/>
    <n v="350"/>
    <n v="350"/>
    <n v="22"/>
    <s v="Wholesaler"/>
    <n v="1"/>
    <n v="2"/>
    <n v="1.5"/>
    <s v="Liquidity_shortage"/>
    <n v="0"/>
    <n v="1"/>
    <n v="0"/>
    <n v="0"/>
    <n v="0"/>
    <n v="0"/>
    <n v="0"/>
    <n v="0"/>
    <n v="0"/>
    <n v="0"/>
    <n v="0"/>
    <s v="لا يوجد محطة تعبئة المياه المعالجة"/>
    <n v="21890944"/>
    <s v="034811f2-dbf4-45e4-90d6-c89cfb5d5d06"/>
    <s v="2018-04-28T16:16:18"/>
    <n v="171"/>
  </r>
  <r>
    <s v="YE0184"/>
    <s v="2018-04-28T18:51:40.497+03:00"/>
    <s v="2018-04-28T18:56:34.079+03:00"/>
    <s v="2018-04-28"/>
    <s v="ee.humanitarianresponse.info:oSuGHAzdA1FipyGD"/>
    <s v="2018-04-25"/>
    <s v="المدينة القديمة"/>
    <s v="Old City"/>
    <x v="11"/>
    <s v="YE22"/>
    <s v="Saqayn"/>
    <s v="YE2209"/>
    <s v="سوق ساقين"/>
    <s v="As Surabi"/>
    <s v="District_level_market"/>
    <s v="Rural"/>
    <s v="yes"/>
    <s v="yes"/>
    <m/>
    <n v="370"/>
    <n v="370"/>
    <n v="18"/>
    <s v="Wholesaler"/>
    <n v="2"/>
    <n v="6"/>
    <n v="4"/>
    <s v="Liquidity_shortage Insecurity_and_instability Transportation_issues"/>
    <n v="0"/>
    <n v="1"/>
    <n v="0"/>
    <n v="1"/>
    <n v="0"/>
    <n v="0"/>
    <n v="1"/>
    <n v="0"/>
    <n v="0"/>
    <n v="0"/>
    <n v="0"/>
    <s v="yes"/>
    <s v="yes"/>
    <m/>
    <n v="380"/>
    <n v="380"/>
    <n v="18"/>
    <s v="Wholesaler"/>
    <n v="2"/>
    <n v="5"/>
    <n v="3.5"/>
    <s v="Price_inflation Insecurity_and_instability Transportation_issues"/>
    <n v="1"/>
    <n v="0"/>
    <n v="0"/>
    <n v="1"/>
    <n v="0"/>
    <n v="0"/>
    <n v="1"/>
    <n v="0"/>
    <n v="0"/>
    <n v="0"/>
    <n v="0"/>
    <s v="yes"/>
    <s v="yes"/>
    <m/>
    <n v="80"/>
    <n v="80"/>
    <n v="22"/>
    <s v="Wholesaler"/>
    <n v="1"/>
    <n v="2"/>
    <n v="1.5"/>
    <s v="Liquidity_shortage"/>
    <n v="0"/>
    <n v="1"/>
    <n v="0"/>
    <n v="0"/>
    <n v="0"/>
    <n v="0"/>
    <n v="0"/>
    <n v="0"/>
    <n v="0"/>
    <n v="0"/>
    <n v="0"/>
    <s v="no"/>
    <m/>
    <m/>
    <m/>
    <m/>
    <m/>
    <m/>
    <m/>
    <m/>
    <m/>
    <m/>
    <m/>
    <m/>
    <m/>
    <m/>
    <m/>
    <m/>
    <m/>
    <m/>
    <m/>
    <m/>
    <m/>
    <s v="yes"/>
    <s v="yes"/>
    <n v="75"/>
    <n v="80"/>
    <n v="106.66666666666667"/>
    <n v="22"/>
    <s v="Wholesaler"/>
    <n v="1"/>
    <n v="2"/>
    <n v="1.5"/>
    <s v="Liquidity_shortage"/>
    <n v="0"/>
    <n v="1"/>
    <n v="0"/>
    <n v="0"/>
    <n v="0"/>
    <n v="0"/>
    <n v="0"/>
    <n v="0"/>
    <n v="0"/>
    <n v="0"/>
    <n v="0"/>
    <s v="yes"/>
    <s v="yes"/>
    <m/>
    <n v="90"/>
    <n v="90"/>
    <n v="22"/>
    <s v="Wholesaler"/>
    <n v="1"/>
    <n v="2"/>
    <n v="1.5"/>
    <s v="Liquidity_shortage"/>
    <n v="0"/>
    <n v="1"/>
    <n v="0"/>
    <n v="0"/>
    <n v="0"/>
    <n v="0"/>
    <n v="0"/>
    <n v="0"/>
    <n v="0"/>
    <n v="0"/>
    <n v="0"/>
    <s v="yes"/>
    <s v="no"/>
    <n v="12"/>
    <n v="400"/>
    <n v="333.33333333333337"/>
    <n v="22"/>
    <s v="Wholesaler"/>
    <n v="1"/>
    <n v="2"/>
    <n v="1.5"/>
    <s v="Price_inflation"/>
    <n v="1"/>
    <n v="0"/>
    <n v="0"/>
    <n v="0"/>
    <n v="0"/>
    <n v="0"/>
    <n v="0"/>
    <n v="0"/>
    <n v="0"/>
    <n v="0"/>
    <n v="0"/>
    <s v="لا يوجد محطة تعبئة المياه المعالجة"/>
    <n v="21890945"/>
    <s v="537062e3-fa08-423a-a702-24c16dc9e188"/>
    <s v="2018-04-28T16:16:19"/>
    <n v="172"/>
  </r>
  <r>
    <s v="YE0054"/>
    <s v="2018-04-28T12:20:28.221+03:00"/>
    <s v="2018-04-29T10:42:14.631+03:00"/>
    <s v="2018-04-28"/>
    <s v="ee.humanitarianresponse.info:gufJOWIMW33tQI2A"/>
    <s v="2018-04-28"/>
    <s v="منظمة رفع لتنمية حقوق الطفل"/>
    <s v="ROC"/>
    <x v="6"/>
    <s v="YE15"/>
    <s v="Sharab Ar Rawnah"/>
    <s v="YE1503"/>
    <s v="سوق الربوع"/>
    <s v="Gholil Zone"/>
    <s v="District_level_market"/>
    <s v="Rural"/>
    <s v="yes"/>
    <s v="yes"/>
    <m/>
    <n v="400"/>
    <n v="400"/>
    <n v="15"/>
    <s v="Wholesaler"/>
    <n v="1"/>
    <n v="1"/>
    <n v="1"/>
    <s v="Price_inflation Liquidity_shortage Insecurity_and_instability Transportation_issues"/>
    <n v="1"/>
    <n v="1"/>
    <n v="0"/>
    <n v="1"/>
    <n v="0"/>
    <n v="0"/>
    <n v="1"/>
    <n v="0"/>
    <n v="0"/>
    <n v="0"/>
    <n v="0"/>
    <s v="yes"/>
    <s v="yes"/>
    <m/>
    <n v="400"/>
    <n v="400"/>
    <n v="15"/>
    <s v="Wholesaler"/>
    <n v="1"/>
    <n v="1"/>
    <n v="1"/>
    <s v="Price_inflation Liquidity_shortage Shortage_of_demand Insecurity_and_instability Transportation_issues"/>
    <n v="1"/>
    <n v="1"/>
    <n v="1"/>
    <n v="1"/>
    <n v="0"/>
    <n v="0"/>
    <n v="1"/>
    <n v="0"/>
    <n v="0"/>
    <n v="0"/>
    <n v="0"/>
    <s v="yes"/>
    <s v="yes"/>
    <m/>
    <n v="100"/>
    <n v="100"/>
    <n v="15"/>
    <s v="Wholesaler"/>
    <n v="1"/>
    <n v="2"/>
    <n v="1.5"/>
    <s v="Price_inflation Liquidity_shortage Shortage_of_demand Insecurity_and_instability Transportation_issues"/>
    <n v="1"/>
    <n v="1"/>
    <n v="1"/>
    <n v="1"/>
    <n v="0"/>
    <n v="0"/>
    <n v="1"/>
    <n v="0"/>
    <n v="0"/>
    <n v="0"/>
    <n v="0"/>
    <s v="no"/>
    <m/>
    <m/>
    <m/>
    <m/>
    <m/>
    <m/>
    <m/>
    <m/>
    <m/>
    <m/>
    <m/>
    <m/>
    <m/>
    <m/>
    <m/>
    <m/>
    <m/>
    <m/>
    <m/>
    <m/>
    <m/>
    <s v="yes"/>
    <s v="yes"/>
    <n v="1"/>
    <n v="100"/>
    <n v="100"/>
    <n v="15"/>
    <s v="Wholesaler"/>
    <n v="1"/>
    <n v="1"/>
    <n v="1"/>
    <s v="Price_inflation Liquidity_shortage Shortage_of_demand Insecurity_and_instability Transportation_issues"/>
    <n v="1"/>
    <n v="1"/>
    <n v="1"/>
    <n v="1"/>
    <n v="0"/>
    <n v="0"/>
    <n v="1"/>
    <n v="0"/>
    <n v="0"/>
    <n v="0"/>
    <n v="0"/>
    <s v="yes"/>
    <s v="yes"/>
    <m/>
    <n v="70"/>
    <n v="70"/>
    <n v="15"/>
    <s v="Wholesaler"/>
    <n v="1"/>
    <n v="1"/>
    <n v="1"/>
    <s v="Price_inflation Liquidity_shortage Insecurity_and_instability Transportation_issues"/>
    <n v="1"/>
    <n v="1"/>
    <n v="0"/>
    <n v="1"/>
    <n v="0"/>
    <n v="0"/>
    <n v="1"/>
    <n v="0"/>
    <n v="0"/>
    <n v="0"/>
    <n v="0"/>
    <s v="yes"/>
    <s v="yes"/>
    <m/>
    <n v="460"/>
    <n v="460"/>
    <n v="15"/>
    <s v="Wholesaler"/>
    <n v="1"/>
    <n v="1"/>
    <n v="1"/>
    <s v="Price_inflation Liquidity_shortage Insecurity_and_instability Transportation_issues"/>
    <n v="1"/>
    <n v="1"/>
    <n v="0"/>
    <n v="1"/>
    <n v="0"/>
    <n v="0"/>
    <n v="1"/>
    <n v="0"/>
    <n v="0"/>
    <n v="0"/>
    <n v="0"/>
    <m/>
    <n v="21904388"/>
    <s v="9fe8f9b3-8478-4a18-b505-e10bd3930c66"/>
    <s v="2018-04-29T07:42:23"/>
    <n v="200"/>
  </r>
  <r>
    <s v="YE0153"/>
    <s v="2018-04-30T14:43:14.922+03:00"/>
    <s v="2018-04-30T14:50:06.884+03:00"/>
    <s v="2018-04-30"/>
    <s v="ee.humanitarianresponse.info:O8EuLF3yOXghgq4s"/>
    <s v="2018-04-25"/>
    <s v="YFCA"/>
    <s v="YFCA"/>
    <x v="5"/>
    <s v="YE27"/>
    <s v="Shibam Kawkaban"/>
    <s v="YE2701"/>
    <s v="Al madinah market"/>
    <s v="Bani saham market"/>
    <s v="District_level_market"/>
    <s v="Urban"/>
    <s v="yes"/>
    <s v="yes"/>
    <m/>
    <n v="355"/>
    <n v="355"/>
    <n v="18"/>
    <s v="Wholesaler"/>
    <n v="4"/>
    <n v="5"/>
    <n v="4.5"/>
    <s v="Price_inflation Liquidity_shortage"/>
    <n v="1"/>
    <n v="1"/>
    <n v="0"/>
    <n v="0"/>
    <n v="0"/>
    <n v="0"/>
    <n v="0"/>
    <n v="0"/>
    <n v="0"/>
    <n v="0"/>
    <n v="0"/>
    <s v="yes"/>
    <s v="yes"/>
    <m/>
    <n v="350"/>
    <n v="350"/>
    <n v="18"/>
    <s v="Wholesaler"/>
    <n v="4"/>
    <n v="5"/>
    <n v="4.5"/>
    <s v="Price_inflation Liquidity_shortage Shortage_of_demand"/>
    <n v="1"/>
    <n v="1"/>
    <n v="1"/>
    <n v="0"/>
    <n v="0"/>
    <n v="0"/>
    <n v="0"/>
    <n v="0"/>
    <n v="0"/>
    <n v="0"/>
    <n v="0"/>
    <s v="yes"/>
    <s v="yes"/>
    <m/>
    <n v="80"/>
    <n v="80"/>
    <s v="Vendor_did_not_answer"/>
    <s v="Wholesaler"/>
    <n v="1"/>
    <n v="2"/>
    <n v="1.5"/>
    <s v="Price_inflation Liquidity_shortage Shortage_of_demand"/>
    <n v="1"/>
    <n v="1"/>
    <n v="1"/>
    <n v="0"/>
    <n v="0"/>
    <n v="0"/>
    <n v="0"/>
    <n v="0"/>
    <n v="0"/>
    <n v="0"/>
    <n v="0"/>
    <s v="yes"/>
    <s v="no"/>
    <s v="5"/>
    <s v="150"/>
    <m/>
    <n v="13"/>
    <s v="Wholesaler"/>
    <n v="1"/>
    <n v="2"/>
    <n v="1.5"/>
    <s v="Price_inflation Government_regulations Transportation_issues"/>
    <n v="1"/>
    <n v="0"/>
    <n v="0"/>
    <n v="0"/>
    <n v="0"/>
    <n v="1"/>
    <n v="1"/>
    <n v="0"/>
    <n v="0"/>
    <n v="0"/>
    <n v="0"/>
    <s v="yes"/>
    <s v="no"/>
    <n v="1"/>
    <n v="6500"/>
    <m/>
    <n v="13"/>
    <s v="Wholesaler"/>
    <n v="1"/>
    <n v="2"/>
    <n v="1.5"/>
    <s v="Price_inflation Liquidity_shortage Shortage_of_demand"/>
    <n v="1"/>
    <n v="1"/>
    <n v="1"/>
    <n v="0"/>
    <n v="0"/>
    <n v="0"/>
    <n v="0"/>
    <n v="0"/>
    <n v="0"/>
    <n v="0"/>
    <n v="0"/>
    <s v="yes"/>
    <s v="No"/>
    <n v="24"/>
    <n v="3300"/>
    <m/>
    <n v="13"/>
    <s v="Wholesaler"/>
    <n v="1"/>
    <n v="2"/>
    <n v="1.5"/>
    <s v="Price_inflation Liquidity_shortage Shortage_of_demand"/>
    <n v="1"/>
    <n v="1"/>
    <n v="1"/>
    <n v="0"/>
    <n v="0"/>
    <n v="0"/>
    <n v="0"/>
    <n v="0"/>
    <n v="0"/>
    <n v="0"/>
    <n v="0"/>
    <s v="yes"/>
    <s v="no"/>
    <n v="24"/>
    <n v="5300"/>
    <n v="220.83333333333334"/>
    <s v="13"/>
    <s v="Wholesaler"/>
    <n v="1"/>
    <n v="2"/>
    <n v="1.5"/>
    <s v="Price_inflation Liquidity_shortage Shortage_of_demand"/>
    <n v="1"/>
    <n v="1"/>
    <n v="1"/>
    <n v="0"/>
    <n v="0"/>
    <n v="0"/>
    <n v="0"/>
    <n v="0"/>
    <n v="0"/>
    <n v="0"/>
    <n v="0"/>
    <s v="The Quantity for Soap, Sanitary napkins and laundry powder is Carton"/>
    <n v="21966830"/>
    <s v="a09ccaf3-dbc8-4cd2-8380-3dbfc834fbf6"/>
    <s v="2018-04-30T11:50:16"/>
    <n v="239"/>
  </r>
  <r>
    <s v="YE0060"/>
    <s v="2018-04-26T12:10:39.970+03:00"/>
    <s v="2018-04-26T12:17:27.923+03:00"/>
    <s v="2018-04-26"/>
    <s v="ee.humanitarianresponse.info:HgjRJik8bhhBqH7r"/>
    <s v="2018-04-24"/>
    <s v="مؤسسة التنمبة المستدامة"/>
    <s v="SDF"/>
    <x v="7"/>
    <s v="YE13"/>
    <s v="Shuaub"/>
    <s v="YE1302"/>
    <s v="محل جمال السعيدي للجملة"/>
    <s v="Al Moghtareben"/>
    <s v="Other"/>
    <s v="Urban"/>
    <s v="no"/>
    <m/>
    <m/>
    <m/>
    <m/>
    <m/>
    <m/>
    <m/>
    <m/>
    <m/>
    <m/>
    <m/>
    <m/>
    <m/>
    <m/>
    <m/>
    <m/>
    <m/>
    <m/>
    <m/>
    <m/>
    <m/>
    <s v="no"/>
    <m/>
    <m/>
    <m/>
    <m/>
    <m/>
    <m/>
    <m/>
    <m/>
    <m/>
    <m/>
    <m/>
    <m/>
    <m/>
    <m/>
    <m/>
    <m/>
    <m/>
    <m/>
    <m/>
    <m/>
    <m/>
    <s v="yes"/>
    <s v="yes"/>
    <m/>
    <n v="45"/>
    <n v="45"/>
    <n v="13"/>
    <s v="Wholesaler"/>
    <n v="1"/>
    <n v="4"/>
    <n v="2.5"/>
    <s v="Price_inflation"/>
    <n v="1"/>
    <n v="0"/>
    <n v="0"/>
    <n v="0"/>
    <n v="0"/>
    <n v="0"/>
    <n v="0"/>
    <n v="0"/>
    <n v="0"/>
    <n v="0"/>
    <n v="0"/>
    <s v="no"/>
    <m/>
    <m/>
    <m/>
    <m/>
    <m/>
    <m/>
    <m/>
    <m/>
    <m/>
    <m/>
    <m/>
    <m/>
    <m/>
    <m/>
    <m/>
    <m/>
    <m/>
    <m/>
    <m/>
    <m/>
    <m/>
    <s v="yes"/>
    <s v="yes"/>
    <n v="125"/>
    <n v="91"/>
    <n v="72.8"/>
    <n v="13"/>
    <s v="Wholesaler"/>
    <n v="1"/>
    <n v="4"/>
    <n v="2.5"/>
    <s v="Price_inflation"/>
    <n v="1"/>
    <n v="0"/>
    <n v="0"/>
    <n v="0"/>
    <n v="0"/>
    <n v="0"/>
    <n v="0"/>
    <n v="0"/>
    <n v="0"/>
    <n v="0"/>
    <n v="0"/>
    <s v="yes"/>
    <s v="yes"/>
    <m/>
    <n v="70"/>
    <n v="70"/>
    <n v="13"/>
    <s v="Wholesaler"/>
    <n v="1"/>
    <n v="2"/>
    <n v="1.5"/>
    <s v="Price_inflation"/>
    <n v="1"/>
    <n v="0"/>
    <n v="0"/>
    <n v="0"/>
    <n v="0"/>
    <n v="0"/>
    <n v="0"/>
    <n v="0"/>
    <n v="0"/>
    <n v="0"/>
    <n v="0"/>
    <s v="yes"/>
    <s v="yes"/>
    <m/>
    <n v="310"/>
    <n v="310"/>
    <n v="13"/>
    <s v="Wholesaler"/>
    <n v="4"/>
    <n v="6"/>
    <n v="5"/>
    <s v="Price_inflation"/>
    <n v="1"/>
    <n v="0"/>
    <n v="0"/>
    <n v="0"/>
    <n v="0"/>
    <n v="0"/>
    <n v="0"/>
    <n v="0"/>
    <n v="0"/>
    <n v="0"/>
    <n v="0"/>
    <m/>
    <n v="21785124"/>
    <s v="e25a6afd-7fec-4105-a834-a8a9549c9ba1"/>
    <s v="2018-04-26T09:34:21"/>
    <n v="105"/>
  </r>
  <r>
    <s v="YE0108"/>
    <s v="2018-04-26T11:08:07.052+03:00"/>
    <s v="2018-04-26T11:13:35.463+03:00"/>
    <s v="2018-04-26"/>
    <s v="ee.humanitarianresponse.info:HgjRJik8bhhBqH7r"/>
    <s v="2018-04-24"/>
    <s v="مؤسسة التنمية المستدامة"/>
    <s v="SDF"/>
    <x v="7"/>
    <s v="YE13"/>
    <s v="Shuaub"/>
    <s v="YE1302"/>
    <s v="محطة ظافر"/>
    <s v="Sha'ara"/>
    <s v="Other"/>
    <s v="Urban"/>
    <s v="yes"/>
    <s v="yes"/>
    <m/>
    <n v="350"/>
    <n v="350"/>
    <n v="18"/>
    <s v="Wholesaler"/>
    <n v="3"/>
    <n v="9"/>
    <n v="6"/>
    <s v="Price_inflation Government_regulations"/>
    <n v="1"/>
    <n v="0"/>
    <n v="0"/>
    <n v="0"/>
    <n v="0"/>
    <n v="1"/>
    <n v="0"/>
    <n v="0"/>
    <n v="0"/>
    <n v="0"/>
    <n v="0"/>
    <s v="yes"/>
    <s v="yes"/>
    <m/>
    <n v="350"/>
    <n v="350"/>
    <n v="18"/>
    <s v="Wholesaler"/>
    <n v="3"/>
    <n v="9"/>
    <n v="6"/>
    <s v="Price_inflation Government_regulations"/>
    <n v="1"/>
    <n v="0"/>
    <n v="0"/>
    <n v="0"/>
    <n v="0"/>
    <n v="1"/>
    <n v="0"/>
    <n v="0"/>
    <n v="0"/>
    <n v="0"/>
    <n v="0"/>
    <s v="No"/>
    <m/>
    <m/>
    <m/>
    <m/>
    <m/>
    <m/>
    <m/>
    <m/>
    <m/>
    <m/>
    <m/>
    <m/>
    <m/>
    <m/>
    <m/>
    <m/>
    <m/>
    <m/>
    <m/>
    <m/>
    <m/>
    <s v="no"/>
    <m/>
    <m/>
    <m/>
    <m/>
    <m/>
    <m/>
    <m/>
    <m/>
    <m/>
    <m/>
    <m/>
    <m/>
    <m/>
    <m/>
    <m/>
    <m/>
    <m/>
    <m/>
    <m/>
    <m/>
    <m/>
    <s v="no"/>
    <m/>
    <m/>
    <m/>
    <m/>
    <m/>
    <m/>
    <m/>
    <m/>
    <m/>
    <m/>
    <m/>
    <m/>
    <m/>
    <m/>
    <m/>
    <m/>
    <m/>
    <m/>
    <m/>
    <m/>
    <m/>
    <s v="no"/>
    <m/>
    <m/>
    <m/>
    <m/>
    <m/>
    <m/>
    <m/>
    <m/>
    <m/>
    <m/>
    <m/>
    <m/>
    <m/>
    <m/>
    <m/>
    <m/>
    <m/>
    <m/>
    <m/>
    <m/>
    <m/>
    <s v="no"/>
    <m/>
    <m/>
    <m/>
    <m/>
    <m/>
    <m/>
    <m/>
    <m/>
    <m/>
    <m/>
    <m/>
    <m/>
    <m/>
    <m/>
    <m/>
    <m/>
    <m/>
    <m/>
    <m/>
    <m/>
    <m/>
    <m/>
    <n v="21780313"/>
    <s v="ad20f7bb-0e4a-4120-a4c5-4c89cf435c28"/>
    <s v="2018-04-26T08:13:41"/>
    <n v="86"/>
  </r>
  <r>
    <s v="YE0109"/>
    <s v="2018-04-26T11:13:35.933+03:00"/>
    <s v="2018-04-26T11:18:01.908+03:00"/>
    <s v="2018-04-26"/>
    <s v="ee.humanitarianresponse.info:HgjRJik8bhhBqH7r"/>
    <s v="2018-04-24"/>
    <s v="مؤسسة التنمية المستدامة"/>
    <s v="SDF"/>
    <x v="7"/>
    <s v="YE13"/>
    <s v="Shuaub"/>
    <s v="YE1302"/>
    <s v="تموينات الصياح"/>
    <s v="Sana'a Al Qadeemah"/>
    <s v="Other"/>
    <s v="Urban"/>
    <s v="no"/>
    <m/>
    <m/>
    <m/>
    <m/>
    <m/>
    <m/>
    <m/>
    <m/>
    <m/>
    <m/>
    <m/>
    <m/>
    <m/>
    <m/>
    <m/>
    <m/>
    <m/>
    <m/>
    <m/>
    <m/>
    <m/>
    <s v="no"/>
    <m/>
    <m/>
    <m/>
    <m/>
    <m/>
    <m/>
    <m/>
    <m/>
    <m/>
    <m/>
    <m/>
    <m/>
    <m/>
    <m/>
    <m/>
    <m/>
    <m/>
    <m/>
    <m/>
    <m/>
    <m/>
    <s v="yes"/>
    <s v="yes"/>
    <m/>
    <n v="80"/>
    <n v="80"/>
    <n v="13"/>
    <s v="Wholesaler"/>
    <n v="1"/>
    <n v="4"/>
    <n v="2.5"/>
    <s v="Price_inflation"/>
    <n v="1"/>
    <n v="0"/>
    <n v="0"/>
    <n v="0"/>
    <n v="0"/>
    <n v="0"/>
    <n v="0"/>
    <n v="0"/>
    <n v="0"/>
    <n v="0"/>
    <n v="0"/>
    <s v="no"/>
    <m/>
    <m/>
    <m/>
    <m/>
    <m/>
    <m/>
    <m/>
    <m/>
    <m/>
    <m/>
    <m/>
    <m/>
    <m/>
    <m/>
    <m/>
    <m/>
    <m/>
    <m/>
    <m/>
    <m/>
    <m/>
    <s v="yes"/>
    <s v="yes"/>
    <n v="125"/>
    <n v="100"/>
    <n v="80"/>
    <n v="13"/>
    <s v="Wholesaler"/>
    <n v="1"/>
    <n v="4"/>
    <n v="2.5"/>
    <s v="Price_inflation"/>
    <n v="1"/>
    <n v="0"/>
    <n v="0"/>
    <n v="0"/>
    <n v="0"/>
    <n v="0"/>
    <n v="0"/>
    <n v="0"/>
    <n v="0"/>
    <n v="0"/>
    <n v="0"/>
    <s v="yes"/>
    <s v="yes"/>
    <m/>
    <n v="60"/>
    <n v="60"/>
    <n v="13"/>
    <s v="Wholesaler"/>
    <n v="1"/>
    <n v="5"/>
    <n v="3"/>
    <s v="Price_inflation"/>
    <n v="1"/>
    <n v="0"/>
    <n v="0"/>
    <n v="0"/>
    <n v="0"/>
    <n v="0"/>
    <n v="0"/>
    <n v="0"/>
    <n v="0"/>
    <n v="0"/>
    <n v="0"/>
    <s v="yes"/>
    <s v="yes"/>
    <m/>
    <n v="400"/>
    <n v="400"/>
    <n v="13"/>
    <m/>
    <n v="1"/>
    <n v="4"/>
    <n v="2.5"/>
    <s v="Price_inflation"/>
    <n v="1"/>
    <n v="0"/>
    <n v="0"/>
    <n v="0"/>
    <n v="0"/>
    <n v="0"/>
    <n v="0"/>
    <n v="0"/>
    <n v="0"/>
    <n v="0"/>
    <n v="0"/>
    <m/>
    <n v="21780617"/>
    <s v="3372c3c9-113f-485d-861f-df7230ffaf51"/>
    <s v="2018-04-26T08:18:08"/>
    <n v="87"/>
  </r>
  <r>
    <s v="YE0110"/>
    <s v="2018-04-26T11:18:02.647+03:00"/>
    <s v="2018-04-26T11:28:05.917+03:00"/>
    <s v="2018-04-26"/>
    <s v="ee.humanitarianresponse.info:HgjRJik8bhhBqH7r"/>
    <s v="2018-04-23"/>
    <s v="مؤسسة التنمية المستدامة"/>
    <s v="SDF"/>
    <x v="7"/>
    <s v="YE13"/>
    <s v="Shuaub"/>
    <s v="YE1302"/>
    <s v="محطة الامزون"/>
    <s v="Sana'a Al Qadeemah"/>
    <s v="Other"/>
    <s v="Urban"/>
    <s v="no"/>
    <m/>
    <m/>
    <m/>
    <m/>
    <m/>
    <m/>
    <m/>
    <m/>
    <m/>
    <m/>
    <m/>
    <m/>
    <m/>
    <m/>
    <m/>
    <m/>
    <m/>
    <m/>
    <m/>
    <m/>
    <m/>
    <s v="no"/>
    <m/>
    <m/>
    <m/>
    <m/>
    <m/>
    <m/>
    <m/>
    <m/>
    <m/>
    <m/>
    <m/>
    <m/>
    <m/>
    <m/>
    <m/>
    <m/>
    <m/>
    <m/>
    <m/>
    <m/>
    <m/>
    <s v="yes"/>
    <s v="yes"/>
    <m/>
    <n v="60"/>
    <n v="60"/>
    <n v="13"/>
    <s v="Wholesaler"/>
    <n v="1"/>
    <n v="4"/>
    <n v="2.5"/>
    <s v="Price_inflation"/>
    <n v="1"/>
    <n v="0"/>
    <n v="0"/>
    <n v="0"/>
    <n v="0"/>
    <n v="0"/>
    <n v="0"/>
    <n v="0"/>
    <n v="0"/>
    <n v="0"/>
    <n v="0"/>
    <s v="no"/>
    <m/>
    <m/>
    <m/>
    <m/>
    <m/>
    <m/>
    <m/>
    <m/>
    <m/>
    <m/>
    <m/>
    <m/>
    <m/>
    <m/>
    <m/>
    <m/>
    <m/>
    <m/>
    <m/>
    <m/>
    <m/>
    <s v="yes"/>
    <s v="yes"/>
    <n v="125"/>
    <n v="100"/>
    <n v="80"/>
    <n v="13"/>
    <s v="Wholesaler"/>
    <n v="1"/>
    <n v="5"/>
    <n v="3"/>
    <s v="Price_inflation"/>
    <n v="1"/>
    <n v="0"/>
    <n v="0"/>
    <n v="0"/>
    <n v="0"/>
    <n v="0"/>
    <n v="0"/>
    <n v="0"/>
    <n v="0"/>
    <n v="0"/>
    <n v="0"/>
    <s v="yes"/>
    <s v="yes"/>
    <m/>
    <n v="60"/>
    <n v="60"/>
    <n v="13"/>
    <s v="Wholesaler"/>
    <n v="1"/>
    <n v="5"/>
    <n v="3"/>
    <s v="Price_inflation"/>
    <n v="1"/>
    <n v="0"/>
    <n v="0"/>
    <n v="0"/>
    <n v="0"/>
    <n v="0"/>
    <n v="0"/>
    <n v="0"/>
    <n v="0"/>
    <n v="0"/>
    <n v="0"/>
    <s v="yes"/>
    <s v="yes"/>
    <m/>
    <n v="300"/>
    <n v="300"/>
    <n v="13"/>
    <s v="Wholesaler"/>
    <n v="1"/>
    <n v="6"/>
    <n v="3.5"/>
    <s v="Price_inflation"/>
    <n v="1"/>
    <n v="0"/>
    <n v="0"/>
    <n v="0"/>
    <n v="0"/>
    <n v="0"/>
    <n v="0"/>
    <n v="0"/>
    <n v="0"/>
    <n v="0"/>
    <n v="0"/>
    <m/>
    <n v="21781167"/>
    <s v="1f6beada-c8ac-4ef3-9999-643a01e45afa"/>
    <s v="2018-04-26T08:28:14"/>
    <n v="88"/>
  </r>
  <r>
    <s v="YE0111"/>
    <s v="2018-04-26T11:28:06.431+03:00"/>
    <s v="2018-04-26T11:30:57.620+03:00"/>
    <s v="2018-04-26"/>
    <s v="ee.humanitarianresponse.info:HgjRJik8bhhBqH7r"/>
    <s v="2018-04-23"/>
    <s v="مؤسسة التنمية المستدامة"/>
    <s v="SDF"/>
    <x v="7"/>
    <s v="YE13"/>
    <s v="Shuaub"/>
    <s v="YE1302"/>
    <s v="محطة الامزون للمياة المعالجة"/>
    <s v="Sana'a Al Qadeemah"/>
    <s v="Other"/>
    <s v="Urban"/>
    <s v="no"/>
    <m/>
    <m/>
    <m/>
    <m/>
    <m/>
    <m/>
    <m/>
    <m/>
    <m/>
    <m/>
    <m/>
    <m/>
    <m/>
    <m/>
    <m/>
    <m/>
    <m/>
    <m/>
    <m/>
    <m/>
    <m/>
    <s v="no"/>
    <m/>
    <m/>
    <m/>
    <m/>
    <m/>
    <m/>
    <m/>
    <m/>
    <m/>
    <m/>
    <m/>
    <m/>
    <m/>
    <m/>
    <m/>
    <m/>
    <m/>
    <m/>
    <m/>
    <m/>
    <m/>
    <s v="No"/>
    <m/>
    <m/>
    <m/>
    <m/>
    <m/>
    <m/>
    <m/>
    <m/>
    <m/>
    <m/>
    <m/>
    <m/>
    <m/>
    <m/>
    <m/>
    <m/>
    <m/>
    <m/>
    <m/>
    <m/>
    <m/>
    <s v="yes"/>
    <s v="yes"/>
    <m/>
    <n v="100"/>
    <n v="100"/>
    <n v="13"/>
    <s v="Wholesaler"/>
    <n v="1"/>
    <n v="2"/>
    <n v="1.5"/>
    <s v="Price_inflation"/>
    <n v="1"/>
    <n v="0"/>
    <n v="0"/>
    <n v="0"/>
    <n v="0"/>
    <n v="0"/>
    <n v="0"/>
    <n v="0"/>
    <n v="0"/>
    <n v="0"/>
    <n v="0"/>
    <s v="no"/>
    <m/>
    <m/>
    <m/>
    <m/>
    <m/>
    <m/>
    <m/>
    <m/>
    <m/>
    <m/>
    <m/>
    <m/>
    <m/>
    <m/>
    <m/>
    <m/>
    <m/>
    <m/>
    <m/>
    <m/>
    <m/>
    <s v="no"/>
    <m/>
    <m/>
    <m/>
    <m/>
    <m/>
    <m/>
    <m/>
    <m/>
    <m/>
    <m/>
    <m/>
    <m/>
    <m/>
    <m/>
    <m/>
    <m/>
    <m/>
    <m/>
    <m/>
    <m/>
    <m/>
    <s v="no"/>
    <m/>
    <m/>
    <m/>
    <m/>
    <m/>
    <m/>
    <m/>
    <m/>
    <m/>
    <m/>
    <m/>
    <m/>
    <m/>
    <m/>
    <m/>
    <m/>
    <m/>
    <m/>
    <m/>
    <m/>
    <m/>
    <m/>
    <n v="21781403"/>
    <s v="2c89a9ee-c4fe-4445-bbdf-d5fbc16274d7"/>
    <s v="2018-04-26T08:31:04"/>
    <n v="89"/>
  </r>
  <r>
    <s v="YE0112"/>
    <s v="2018-04-26T11:30:58.048+03:00"/>
    <s v="2018-04-26T11:33:38.482+03:00"/>
    <s v="2018-04-26"/>
    <s v="ee.humanitarianresponse.info:HgjRJik8bhhBqH7r"/>
    <s v="2018-04-23"/>
    <s v="مؤسسة التنمية المستدامة"/>
    <s v="SDF"/>
    <x v="7"/>
    <s v="YE13"/>
    <s v="Shuaub"/>
    <s v="YE1302"/>
    <s v="محطة الاسطورة للمياة المعالجة"/>
    <s v="Uzla Bani Shaddad Wadi Mallaha market"/>
    <s v="Other"/>
    <s v="Urban"/>
    <s v="no"/>
    <m/>
    <m/>
    <m/>
    <m/>
    <m/>
    <m/>
    <m/>
    <m/>
    <m/>
    <m/>
    <m/>
    <m/>
    <m/>
    <m/>
    <m/>
    <m/>
    <m/>
    <m/>
    <m/>
    <m/>
    <m/>
    <s v="no"/>
    <m/>
    <m/>
    <m/>
    <m/>
    <m/>
    <m/>
    <m/>
    <m/>
    <m/>
    <m/>
    <m/>
    <m/>
    <m/>
    <m/>
    <m/>
    <m/>
    <m/>
    <m/>
    <m/>
    <m/>
    <m/>
    <s v="No"/>
    <m/>
    <m/>
    <m/>
    <m/>
    <m/>
    <m/>
    <m/>
    <m/>
    <m/>
    <m/>
    <m/>
    <m/>
    <m/>
    <m/>
    <m/>
    <m/>
    <m/>
    <m/>
    <m/>
    <m/>
    <m/>
    <s v="yes"/>
    <s v="yes"/>
    <m/>
    <n v="120"/>
    <n v="120"/>
    <n v="13"/>
    <s v="Wholesaler"/>
    <n v="1"/>
    <n v="2"/>
    <n v="1.5"/>
    <s v="Price_inflation"/>
    <n v="1"/>
    <n v="0"/>
    <n v="0"/>
    <n v="0"/>
    <n v="0"/>
    <n v="0"/>
    <n v="0"/>
    <n v="0"/>
    <n v="0"/>
    <n v="0"/>
    <n v="0"/>
    <s v="no"/>
    <m/>
    <m/>
    <m/>
    <m/>
    <m/>
    <m/>
    <m/>
    <m/>
    <m/>
    <m/>
    <m/>
    <m/>
    <m/>
    <m/>
    <m/>
    <m/>
    <m/>
    <m/>
    <m/>
    <m/>
    <m/>
    <s v="no"/>
    <m/>
    <m/>
    <m/>
    <m/>
    <m/>
    <m/>
    <m/>
    <m/>
    <m/>
    <m/>
    <m/>
    <m/>
    <m/>
    <m/>
    <m/>
    <m/>
    <m/>
    <m/>
    <m/>
    <m/>
    <m/>
    <s v="no"/>
    <m/>
    <m/>
    <m/>
    <m/>
    <m/>
    <m/>
    <m/>
    <m/>
    <m/>
    <m/>
    <m/>
    <m/>
    <m/>
    <m/>
    <m/>
    <m/>
    <m/>
    <m/>
    <m/>
    <m/>
    <m/>
    <m/>
    <n v="21781590"/>
    <s v="1bde7fcc-701c-469d-9ad5-435ab53eb955"/>
    <s v="2018-04-26T08:33:45"/>
    <n v="90"/>
  </r>
  <r>
    <s v="YE0113"/>
    <s v="2018-04-26T11:33:39.123+03:00"/>
    <s v="2018-04-26T11:39:04.553+03:00"/>
    <s v="2018-04-26"/>
    <s v="ee.humanitarianresponse.info:HgjRJik8bhhBqH7r"/>
    <s v="2018-04-23"/>
    <s v="مؤسسة التنمية المستدامة"/>
    <s v="SDF"/>
    <x v="7"/>
    <s v="YE13"/>
    <s v="Shuaub"/>
    <s v="YE1302"/>
    <s v="بقالة فتح الرحمن"/>
    <s v="Qafl Shamer"/>
    <s v="Other"/>
    <s v="Urban"/>
    <s v="no"/>
    <m/>
    <m/>
    <m/>
    <m/>
    <m/>
    <m/>
    <m/>
    <m/>
    <m/>
    <m/>
    <m/>
    <m/>
    <m/>
    <m/>
    <m/>
    <m/>
    <m/>
    <m/>
    <m/>
    <m/>
    <m/>
    <s v="no"/>
    <m/>
    <m/>
    <m/>
    <m/>
    <m/>
    <m/>
    <m/>
    <m/>
    <m/>
    <m/>
    <m/>
    <m/>
    <m/>
    <m/>
    <m/>
    <m/>
    <m/>
    <m/>
    <m/>
    <m/>
    <m/>
    <s v="yes"/>
    <s v="yes"/>
    <m/>
    <n v="50"/>
    <n v="50"/>
    <n v="13"/>
    <s v="Wholesaler"/>
    <n v="1"/>
    <n v="4"/>
    <n v="2.5"/>
    <s v="Price_inflation"/>
    <n v="1"/>
    <n v="0"/>
    <n v="0"/>
    <n v="0"/>
    <n v="0"/>
    <n v="0"/>
    <n v="0"/>
    <n v="0"/>
    <n v="0"/>
    <n v="0"/>
    <n v="0"/>
    <s v="no"/>
    <m/>
    <m/>
    <m/>
    <m/>
    <m/>
    <m/>
    <m/>
    <m/>
    <m/>
    <m/>
    <m/>
    <m/>
    <m/>
    <m/>
    <m/>
    <m/>
    <m/>
    <m/>
    <m/>
    <m/>
    <m/>
    <s v="yes"/>
    <s v="yes"/>
    <n v="125"/>
    <n v="90"/>
    <n v="72"/>
    <n v="13"/>
    <s v="Wholesaler"/>
    <n v="1"/>
    <n v="3"/>
    <n v="2"/>
    <s v="Price_inflation"/>
    <n v="1"/>
    <n v="0"/>
    <n v="0"/>
    <n v="0"/>
    <n v="0"/>
    <n v="0"/>
    <n v="0"/>
    <n v="0"/>
    <n v="0"/>
    <n v="0"/>
    <n v="0"/>
    <s v="yes"/>
    <s v="yes"/>
    <m/>
    <n v="60"/>
    <n v="60"/>
    <n v="13"/>
    <s v="Wholesaler"/>
    <n v="1"/>
    <n v="4"/>
    <n v="2.5"/>
    <s v="Price_inflation"/>
    <n v="1"/>
    <n v="0"/>
    <n v="0"/>
    <n v="0"/>
    <n v="0"/>
    <n v="0"/>
    <n v="0"/>
    <n v="0"/>
    <n v="0"/>
    <n v="0"/>
    <n v="0"/>
    <s v="yes"/>
    <s v="yes"/>
    <m/>
    <n v="300"/>
    <n v="300"/>
    <n v="13"/>
    <s v="Wholesaler"/>
    <n v="1"/>
    <n v="6"/>
    <n v="3.5"/>
    <s v="Price_inflation"/>
    <n v="1"/>
    <n v="0"/>
    <n v="0"/>
    <n v="0"/>
    <n v="0"/>
    <n v="0"/>
    <n v="0"/>
    <n v="0"/>
    <n v="0"/>
    <n v="0"/>
    <n v="0"/>
    <m/>
    <n v="21781815"/>
    <s v="6aa547ff-d179-47b9-ab00-89589663b902"/>
    <s v="2018-04-26T08:39:12"/>
    <n v="91"/>
  </r>
  <r>
    <s v="YE0114"/>
    <s v="2018-04-26T11:57:22.131+03:00"/>
    <s v="2018-04-26T12:05:13.339+03:00"/>
    <s v="2018-04-26"/>
    <s v="ee.humanitarianresponse.info:HgjRJik8bhhBqH7r"/>
    <s v="2018-04-23"/>
    <s v="مؤسسة التنمية المستدامة"/>
    <s v="SDF"/>
    <x v="7"/>
    <s v="YE13"/>
    <s v="Shuaub"/>
    <s v="YE1302"/>
    <s v="محلات سعيد مثني"/>
    <s v="Qafl Shamer"/>
    <s v="Other"/>
    <s v="Urban"/>
    <s v="no"/>
    <m/>
    <m/>
    <m/>
    <m/>
    <m/>
    <m/>
    <m/>
    <m/>
    <m/>
    <m/>
    <m/>
    <m/>
    <m/>
    <m/>
    <m/>
    <m/>
    <m/>
    <m/>
    <m/>
    <m/>
    <m/>
    <s v="no"/>
    <m/>
    <m/>
    <m/>
    <m/>
    <m/>
    <m/>
    <m/>
    <m/>
    <m/>
    <m/>
    <m/>
    <m/>
    <m/>
    <m/>
    <m/>
    <m/>
    <m/>
    <m/>
    <m/>
    <m/>
    <m/>
    <s v="yes"/>
    <s v="yes"/>
    <m/>
    <n v="50"/>
    <n v="50"/>
    <n v="13"/>
    <s v="Wholesaler"/>
    <n v="1"/>
    <n v="3"/>
    <n v="2"/>
    <s v="Price_inflation"/>
    <n v="1"/>
    <n v="0"/>
    <n v="0"/>
    <n v="0"/>
    <n v="0"/>
    <n v="0"/>
    <n v="0"/>
    <n v="0"/>
    <n v="0"/>
    <n v="0"/>
    <n v="0"/>
    <s v="no"/>
    <m/>
    <m/>
    <m/>
    <m/>
    <m/>
    <m/>
    <m/>
    <m/>
    <m/>
    <m/>
    <m/>
    <m/>
    <m/>
    <m/>
    <m/>
    <m/>
    <m/>
    <m/>
    <m/>
    <m/>
    <m/>
    <s v="yes"/>
    <s v="yes"/>
    <n v="125"/>
    <n v="91"/>
    <n v="72.8"/>
    <n v="13"/>
    <s v="Wholesaler"/>
    <n v="1"/>
    <n v="5"/>
    <n v="3"/>
    <s v="Price_inflation"/>
    <n v="1"/>
    <n v="0"/>
    <n v="0"/>
    <n v="0"/>
    <n v="0"/>
    <n v="0"/>
    <n v="0"/>
    <n v="0"/>
    <n v="0"/>
    <n v="0"/>
    <n v="0"/>
    <s v="yes"/>
    <s v="yes"/>
    <m/>
    <n v="60"/>
    <n v="60"/>
    <n v="13"/>
    <s v="Wholesaler"/>
    <n v="1"/>
    <n v="4"/>
    <n v="2.5"/>
    <s v="Price_inflation"/>
    <n v="1"/>
    <n v="0"/>
    <n v="0"/>
    <n v="0"/>
    <n v="0"/>
    <n v="0"/>
    <n v="0"/>
    <n v="0"/>
    <n v="0"/>
    <n v="0"/>
    <n v="0"/>
    <s v="yes"/>
    <s v="yes"/>
    <m/>
    <n v="145"/>
    <n v="145"/>
    <n v="13"/>
    <s v="Wholesaler"/>
    <n v="1"/>
    <n v="5"/>
    <n v="3"/>
    <s v="Price_inflation"/>
    <n v="1"/>
    <n v="0"/>
    <n v="0"/>
    <n v="0"/>
    <n v="0"/>
    <n v="0"/>
    <n v="0"/>
    <n v="0"/>
    <n v="0"/>
    <n v="0"/>
    <n v="0"/>
    <m/>
    <n v="21783560"/>
    <s v="a816d1ce-cc61-4c35-aa23-4b6f619fe977"/>
    <s v="2018-04-26T09:05:20"/>
    <n v="102"/>
  </r>
  <r>
    <s v="YE0115"/>
    <s v="2018-04-26T12:05:13.756+03:00"/>
    <s v="2018-04-26T12:10:39.476+03:00"/>
    <s v="2018-04-26"/>
    <s v="ee.humanitarianresponse.info:HgjRJik8bhhBqH7r"/>
    <s v="2018-04-23"/>
    <s v="مؤسسة التنمية المستدامة"/>
    <s v="SDF"/>
    <x v="7"/>
    <s v="YE13"/>
    <s v="Shuaub"/>
    <s v="YE1302"/>
    <s v="محطة المنصور للمباة المعالجة"/>
    <s v="N/A"/>
    <s v="Other"/>
    <s v="Urban"/>
    <s v="no"/>
    <m/>
    <m/>
    <m/>
    <m/>
    <m/>
    <m/>
    <m/>
    <m/>
    <m/>
    <m/>
    <m/>
    <m/>
    <m/>
    <m/>
    <m/>
    <m/>
    <m/>
    <m/>
    <m/>
    <m/>
    <m/>
    <s v="no"/>
    <m/>
    <m/>
    <m/>
    <m/>
    <m/>
    <m/>
    <m/>
    <m/>
    <m/>
    <m/>
    <m/>
    <m/>
    <m/>
    <m/>
    <m/>
    <m/>
    <m/>
    <m/>
    <m/>
    <m/>
    <m/>
    <s v="No"/>
    <m/>
    <m/>
    <m/>
    <m/>
    <m/>
    <m/>
    <m/>
    <m/>
    <m/>
    <m/>
    <m/>
    <m/>
    <m/>
    <m/>
    <m/>
    <m/>
    <m/>
    <m/>
    <m/>
    <m/>
    <m/>
    <s v="yes"/>
    <s v="yes"/>
    <m/>
    <n v="100"/>
    <n v="100"/>
    <n v="13"/>
    <s v="Wholesaler"/>
    <n v="1"/>
    <n v="4"/>
    <n v="2.5"/>
    <s v="Price_inflation"/>
    <n v="1"/>
    <n v="0"/>
    <n v="0"/>
    <n v="0"/>
    <n v="0"/>
    <n v="0"/>
    <n v="0"/>
    <n v="0"/>
    <n v="0"/>
    <n v="0"/>
    <n v="0"/>
    <s v="no"/>
    <m/>
    <m/>
    <m/>
    <m/>
    <m/>
    <m/>
    <m/>
    <m/>
    <m/>
    <m/>
    <m/>
    <m/>
    <m/>
    <m/>
    <m/>
    <m/>
    <m/>
    <m/>
    <m/>
    <m/>
    <m/>
    <s v="no"/>
    <m/>
    <m/>
    <m/>
    <m/>
    <m/>
    <m/>
    <m/>
    <m/>
    <m/>
    <m/>
    <m/>
    <m/>
    <m/>
    <m/>
    <m/>
    <m/>
    <m/>
    <m/>
    <m/>
    <m/>
    <m/>
    <s v="no"/>
    <m/>
    <m/>
    <m/>
    <m/>
    <m/>
    <m/>
    <m/>
    <m/>
    <m/>
    <m/>
    <m/>
    <m/>
    <m/>
    <m/>
    <m/>
    <m/>
    <m/>
    <m/>
    <m/>
    <m/>
    <m/>
    <m/>
    <n v="21785121"/>
    <s v="1d7a0d4d-d837-4eb4-b750-c825b49c568c"/>
    <s v="2018-04-26T09:34:20"/>
    <n v="104"/>
  </r>
  <r>
    <s v="YE0142"/>
    <s v="2018-04-26T11:39:05.089+03:00"/>
    <s v="2018-04-26T11:47:02.471+03:00"/>
    <s v="2018-04-26"/>
    <s v="ee.humanitarianresponse.info:HgjRJik8bhhBqH7r"/>
    <s v="2018-04-23"/>
    <s v="مؤسسة التنمية المستدامه"/>
    <s v="SDF"/>
    <x v="7"/>
    <s v="YE13"/>
    <s v="Shuaub"/>
    <s v="YE1302"/>
    <s v="محال الزريقي للجملة"/>
    <s v="Al Nasr station"/>
    <s v="Other"/>
    <s v="Urban"/>
    <s v="no"/>
    <m/>
    <m/>
    <m/>
    <m/>
    <m/>
    <m/>
    <m/>
    <m/>
    <m/>
    <m/>
    <m/>
    <m/>
    <m/>
    <m/>
    <m/>
    <m/>
    <m/>
    <m/>
    <m/>
    <m/>
    <m/>
    <s v="no"/>
    <m/>
    <m/>
    <m/>
    <m/>
    <m/>
    <m/>
    <m/>
    <m/>
    <m/>
    <m/>
    <m/>
    <m/>
    <m/>
    <m/>
    <m/>
    <m/>
    <m/>
    <m/>
    <m/>
    <m/>
    <m/>
    <s v="yes"/>
    <s v="yes"/>
    <m/>
    <n v="42"/>
    <n v="42"/>
    <n v="13"/>
    <s v="Wholesaler"/>
    <n v="1"/>
    <n v="5"/>
    <n v="3"/>
    <s v="Price_inflation"/>
    <n v="1"/>
    <n v="0"/>
    <n v="0"/>
    <n v="0"/>
    <n v="0"/>
    <n v="0"/>
    <n v="0"/>
    <n v="0"/>
    <n v="0"/>
    <n v="0"/>
    <n v="0"/>
    <s v="no"/>
    <m/>
    <m/>
    <m/>
    <m/>
    <m/>
    <m/>
    <m/>
    <m/>
    <m/>
    <m/>
    <m/>
    <m/>
    <m/>
    <m/>
    <m/>
    <m/>
    <m/>
    <m/>
    <m/>
    <m/>
    <m/>
    <s v="yes"/>
    <s v="yes"/>
    <n v="125"/>
    <n v="77"/>
    <n v="61.6"/>
    <n v="13"/>
    <s v="Wholesaler"/>
    <n v="1"/>
    <n v="5"/>
    <n v="3"/>
    <s v="Price_inflation"/>
    <n v="1"/>
    <n v="0"/>
    <n v="0"/>
    <n v="0"/>
    <n v="0"/>
    <n v="0"/>
    <n v="0"/>
    <n v="0"/>
    <n v="0"/>
    <n v="0"/>
    <n v="0"/>
    <s v="yes"/>
    <s v="yes"/>
    <m/>
    <n v="50"/>
    <n v="50"/>
    <n v="13"/>
    <s v="Wholesaler"/>
    <n v="1"/>
    <n v="4"/>
    <n v="2.5"/>
    <s v="Price_inflation"/>
    <n v="1"/>
    <n v="0"/>
    <n v="0"/>
    <n v="0"/>
    <n v="0"/>
    <n v="0"/>
    <n v="0"/>
    <n v="0"/>
    <n v="0"/>
    <n v="0"/>
    <n v="0"/>
    <s v="yes"/>
    <s v="yes"/>
    <m/>
    <n v="325"/>
    <n v="325"/>
    <n v="13"/>
    <s v="Wholesaler"/>
    <n v="1"/>
    <n v="5"/>
    <n v="3"/>
    <s v="Price_inflation"/>
    <n v="1"/>
    <n v="0"/>
    <n v="0"/>
    <n v="0"/>
    <n v="0"/>
    <n v="0"/>
    <n v="0"/>
    <n v="0"/>
    <n v="0"/>
    <n v="0"/>
    <n v="0"/>
    <m/>
    <n v="21783038"/>
    <s v="920612bf-d76e-44d6-9bde-cd231666976a"/>
    <s v="2018-04-26T08:57:52"/>
    <n v="95"/>
  </r>
  <r>
    <s v="YE0144"/>
    <s v="2018-04-27T01:57:43.134+03:00"/>
    <s v="2018-04-27T02:02:29.953+03:00"/>
    <s v="2018-04-27"/>
    <s v="ee.humanitarianresponse.info:01ufehMPk0fm5ajf"/>
    <s v="2018-04-26"/>
    <s v="Save the Children"/>
    <s v="Save the Children"/>
    <x v="13"/>
    <s v="YE25"/>
    <s v="Tuban"/>
    <s v="YE2515"/>
    <s v="Saber"/>
    <s v="Al Ashoub"/>
    <s v="District_level_market"/>
    <s v="Rural"/>
    <s v="yes"/>
    <s v="yes"/>
    <m/>
    <n v="290"/>
    <n v="290"/>
    <n v="24"/>
    <s v="Wholesaler"/>
    <n v="5"/>
    <m/>
    <n v="5"/>
    <s v="Price_inflation Supply_shortage"/>
    <n v="1"/>
    <n v="0"/>
    <n v="0"/>
    <n v="0"/>
    <n v="1"/>
    <n v="0"/>
    <n v="0"/>
    <n v="0"/>
    <n v="0"/>
    <n v="0"/>
    <n v="0"/>
    <s v="yes"/>
    <s v="yes"/>
    <m/>
    <n v="290"/>
    <n v="290"/>
    <n v="24"/>
    <s v="Wholesaler"/>
    <n v="2"/>
    <n v="3"/>
    <n v="2.5"/>
    <s v="Price_inflation"/>
    <n v="1"/>
    <n v="0"/>
    <n v="0"/>
    <n v="0"/>
    <n v="0"/>
    <n v="0"/>
    <n v="0"/>
    <n v="0"/>
    <n v="0"/>
    <n v="0"/>
    <n v="0"/>
    <s v="yes"/>
    <s v="yes"/>
    <m/>
    <n v="100"/>
    <n v="100"/>
    <n v="25"/>
    <s v="Wholesaler"/>
    <n v="3"/>
    <m/>
    <n v="3"/>
    <s v="No_constraints"/>
    <n v="0"/>
    <n v="0"/>
    <n v="0"/>
    <n v="0"/>
    <n v="0"/>
    <n v="0"/>
    <n v="0"/>
    <n v="0"/>
    <n v="0"/>
    <n v="1"/>
    <n v="0"/>
    <s v="yes"/>
    <s v="no"/>
    <n v="5"/>
    <n v="50"/>
    <m/>
    <n v="25"/>
    <s v="Wholesaler"/>
    <n v="3"/>
    <m/>
    <n v="3"/>
    <s v="Transportation_issues"/>
    <n v="0"/>
    <n v="0"/>
    <n v="0"/>
    <n v="0"/>
    <n v="0"/>
    <n v="0"/>
    <n v="1"/>
    <n v="0"/>
    <n v="0"/>
    <n v="0"/>
    <n v="0"/>
    <s v="yes"/>
    <s v="yes"/>
    <n v="70"/>
    <n v="100"/>
    <n v="142.85714285714286"/>
    <n v="24"/>
    <s v="Wholesaler"/>
    <n v="2"/>
    <m/>
    <n v="2"/>
    <s v="No_constraints"/>
    <n v="0"/>
    <n v="0"/>
    <n v="0"/>
    <n v="0"/>
    <n v="0"/>
    <n v="0"/>
    <n v="0"/>
    <n v="0"/>
    <n v="0"/>
    <n v="1"/>
    <n v="0"/>
    <s v="yes"/>
    <s v="yes"/>
    <m/>
    <n v="70"/>
    <n v="70"/>
    <n v="24"/>
    <s v="Wholesaler"/>
    <n v="2"/>
    <m/>
    <n v="2"/>
    <s v="No_constraints"/>
    <n v="0"/>
    <n v="0"/>
    <n v="0"/>
    <n v="0"/>
    <n v="0"/>
    <n v="0"/>
    <n v="0"/>
    <n v="0"/>
    <n v="0"/>
    <n v="1"/>
    <n v="0"/>
    <s v="yes"/>
    <s v="yes"/>
    <m/>
    <n v="350"/>
    <n v="350"/>
    <n v="24"/>
    <s v="Wholesaler"/>
    <n v="2"/>
    <m/>
    <n v="2"/>
    <s v="No_constraints"/>
    <n v="0"/>
    <n v="0"/>
    <n v="0"/>
    <n v="0"/>
    <n v="0"/>
    <n v="0"/>
    <n v="0"/>
    <n v="0"/>
    <n v="0"/>
    <n v="1"/>
    <n v="0"/>
    <m/>
    <n v="21930919"/>
    <s v="ddddca43-ccc9-4d38-9c96-d8d64ca00daf"/>
    <s v="2018-04-29T18:40:27"/>
    <n v="224"/>
  </r>
  <r>
    <s v="YE0145"/>
    <s v="2018-04-27T02:02:30.245+03:00"/>
    <s v="2018-04-27T02:06:41.097+03:00"/>
    <s v="2018-04-27"/>
    <s v="ee.humanitarianresponse.info:01ufehMPk0fm5ajf"/>
    <s v="2018-04-26"/>
    <s v="Save the Children"/>
    <s v="Save the Children"/>
    <x v="13"/>
    <s v="YE25"/>
    <s v="Tuban"/>
    <s v="YE2515"/>
    <s v="AlAnad"/>
    <s v="Monabbih"/>
    <s v="District_level_market"/>
    <s v="Rural"/>
    <s v="yes"/>
    <s v="yes"/>
    <m/>
    <n v="290"/>
    <n v="290"/>
    <n v="24"/>
    <s v="Wholesaler"/>
    <n v="2"/>
    <m/>
    <n v="2"/>
    <s v="Supply_shortage"/>
    <n v="0"/>
    <n v="0"/>
    <n v="0"/>
    <n v="0"/>
    <n v="1"/>
    <n v="0"/>
    <n v="0"/>
    <n v="0"/>
    <n v="0"/>
    <n v="0"/>
    <n v="0"/>
    <s v="yes"/>
    <s v="yes"/>
    <m/>
    <n v="290"/>
    <n v="290"/>
    <n v="24"/>
    <s v="Wholesaler"/>
    <n v="2"/>
    <m/>
    <n v="2"/>
    <s v="Supply_shortage"/>
    <n v="0"/>
    <n v="0"/>
    <n v="0"/>
    <n v="0"/>
    <n v="1"/>
    <n v="0"/>
    <n v="0"/>
    <n v="0"/>
    <n v="0"/>
    <n v="0"/>
    <n v="0"/>
    <s v="yes"/>
    <s v="yes"/>
    <m/>
    <n v="100"/>
    <n v="100"/>
    <n v="23"/>
    <s v="Wholesaler"/>
    <n v="2"/>
    <m/>
    <n v="2"/>
    <s v="No_constraints"/>
    <n v="0"/>
    <n v="0"/>
    <n v="0"/>
    <n v="0"/>
    <n v="0"/>
    <n v="0"/>
    <n v="0"/>
    <n v="0"/>
    <n v="0"/>
    <n v="1"/>
    <n v="0"/>
    <s v="yes"/>
    <s v="no"/>
    <n v="1"/>
    <n v="10"/>
    <m/>
    <n v="25"/>
    <s v="Wholesaler"/>
    <n v="1"/>
    <m/>
    <n v="1"/>
    <s v="No_constraints"/>
    <n v="0"/>
    <n v="0"/>
    <n v="0"/>
    <n v="0"/>
    <n v="0"/>
    <n v="0"/>
    <n v="0"/>
    <n v="0"/>
    <n v="0"/>
    <n v="1"/>
    <n v="0"/>
    <s v="yes"/>
    <s v="yes"/>
    <n v="70"/>
    <n v="100"/>
    <n v="142.85714285714286"/>
    <n v="24"/>
    <s v="Wholesaler"/>
    <n v="1"/>
    <m/>
    <n v="1"/>
    <s v="No_constraints"/>
    <n v="0"/>
    <n v="0"/>
    <n v="0"/>
    <n v="0"/>
    <n v="0"/>
    <n v="0"/>
    <n v="0"/>
    <n v="0"/>
    <n v="0"/>
    <n v="1"/>
    <n v="0"/>
    <s v="yes"/>
    <s v="yes"/>
    <m/>
    <n v="80"/>
    <n v="80"/>
    <n v="24"/>
    <s v="Wholesaler"/>
    <n v="1"/>
    <m/>
    <n v="1"/>
    <s v="No_constraints"/>
    <n v="0"/>
    <n v="0"/>
    <n v="0"/>
    <n v="0"/>
    <n v="0"/>
    <n v="0"/>
    <n v="0"/>
    <n v="0"/>
    <n v="0"/>
    <n v="1"/>
    <n v="0"/>
    <s v="yes"/>
    <s v="yes"/>
    <m/>
    <n v="300"/>
    <n v="300"/>
    <n v="24"/>
    <s v="Wholesaler"/>
    <n v="1"/>
    <m/>
    <n v="1"/>
    <s v="No_constraints"/>
    <n v="0"/>
    <n v="0"/>
    <n v="0"/>
    <n v="0"/>
    <n v="0"/>
    <n v="0"/>
    <n v="0"/>
    <n v="0"/>
    <n v="0"/>
    <n v="1"/>
    <n v="0"/>
    <m/>
    <n v="21930921"/>
    <s v="b54a4279-4baf-453b-b7cb-af6b30cc887d"/>
    <s v="2018-04-29T18:40:29"/>
    <n v="225"/>
  </r>
  <r>
    <s v="YE0156"/>
    <s v="2018-04-30T13:29:32.202+03:00"/>
    <s v="2018-04-30T13:39:13.742+03:00"/>
    <s v="2018-04-30"/>
    <s v="ee.humanitarianresponse.info:O8EuLF3yOXghgq4s"/>
    <s v="2018-04-23"/>
    <s v="YFCA"/>
    <s v="YFCA"/>
    <x v="14"/>
    <s v="YE20"/>
    <s v="Wusab As Safil"/>
    <s v="YE2007"/>
    <s v="aL tHLOTH mARKET"/>
    <s v="Al Mahamda Uzlah Ataba"/>
    <s v="District_level_market"/>
    <s v="Rural"/>
    <s v="yes"/>
    <s v="yes"/>
    <m/>
    <n v="355"/>
    <n v="355"/>
    <n v="18"/>
    <s v="Other"/>
    <n v="2"/>
    <n v="4"/>
    <n v="3"/>
    <s v="Liquidity_shortage Supply_shortage"/>
    <n v="0"/>
    <n v="1"/>
    <n v="0"/>
    <n v="0"/>
    <n v="1"/>
    <n v="0"/>
    <n v="0"/>
    <n v="0"/>
    <n v="0"/>
    <n v="0"/>
    <n v="0"/>
    <s v="yes"/>
    <s v="yes"/>
    <m/>
    <n v="350"/>
    <n v="350"/>
    <n v="18"/>
    <s v="Wholesaler"/>
    <n v="2"/>
    <n v="3"/>
    <n v="2.5"/>
    <s v="Liquidity_shortage"/>
    <n v="0"/>
    <n v="1"/>
    <n v="0"/>
    <n v="0"/>
    <n v="0"/>
    <n v="0"/>
    <n v="0"/>
    <n v="0"/>
    <n v="0"/>
    <n v="0"/>
    <n v="0"/>
    <s v="No"/>
    <m/>
    <m/>
    <m/>
    <m/>
    <m/>
    <m/>
    <m/>
    <m/>
    <m/>
    <m/>
    <m/>
    <m/>
    <m/>
    <m/>
    <m/>
    <m/>
    <m/>
    <m/>
    <m/>
    <m/>
    <m/>
    <s v="no"/>
    <m/>
    <m/>
    <m/>
    <m/>
    <m/>
    <m/>
    <m/>
    <m/>
    <m/>
    <m/>
    <m/>
    <m/>
    <m/>
    <m/>
    <m/>
    <m/>
    <m/>
    <m/>
    <m/>
    <m/>
    <m/>
    <s v="no"/>
    <m/>
    <m/>
    <m/>
    <m/>
    <m/>
    <m/>
    <m/>
    <m/>
    <m/>
    <m/>
    <m/>
    <m/>
    <m/>
    <m/>
    <m/>
    <m/>
    <m/>
    <m/>
    <m/>
    <m/>
    <m/>
    <s v="no"/>
    <m/>
    <m/>
    <m/>
    <m/>
    <m/>
    <m/>
    <m/>
    <m/>
    <m/>
    <m/>
    <m/>
    <m/>
    <m/>
    <m/>
    <m/>
    <m/>
    <m/>
    <m/>
    <m/>
    <m/>
    <m/>
    <s v="no"/>
    <m/>
    <m/>
    <m/>
    <m/>
    <m/>
    <m/>
    <m/>
    <m/>
    <m/>
    <m/>
    <m/>
    <m/>
    <m/>
    <m/>
    <m/>
    <m/>
    <m/>
    <m/>
    <m/>
    <m/>
    <m/>
    <s v="Unstable prices of oil derivatives"/>
    <n v="21961066"/>
    <s v="4cd06fa4-9af9-49fa-92af-582fca2c34ab"/>
    <s v="2018-04-30T10:39:18"/>
    <n v="237"/>
  </r>
  <r>
    <s v="YE0157"/>
    <s v="2018-04-30T13:39:13.972+03:00"/>
    <s v="2018-04-30T13:44:01.690+03:00"/>
    <s v="2018-04-30"/>
    <s v="ee.humanitarianresponse.info:O8EuLF3yOXghgq4s"/>
    <s v="2018-04-23"/>
    <s v="YFCA"/>
    <s v="YFCA"/>
    <x v="14"/>
    <s v="YE20"/>
    <s v="Wusab As Safil"/>
    <s v="YE2007"/>
    <s v="Al Ahad Market"/>
    <s v="AlSalakhana"/>
    <s v="District_level_market"/>
    <s v="Rural"/>
    <s v="yes"/>
    <s v="yes"/>
    <m/>
    <n v="360"/>
    <n v="360"/>
    <n v="18"/>
    <s v="Wholesaler"/>
    <n v="2"/>
    <n v="4"/>
    <n v="3"/>
    <s v="Supply_shortage"/>
    <n v="0"/>
    <n v="0"/>
    <n v="0"/>
    <n v="0"/>
    <n v="1"/>
    <n v="0"/>
    <n v="0"/>
    <n v="0"/>
    <n v="0"/>
    <n v="0"/>
    <n v="0"/>
    <s v="yes"/>
    <s v="yes"/>
    <m/>
    <n v="355"/>
    <n v="355"/>
    <n v="18"/>
    <s v="Wholesaler"/>
    <n v="2"/>
    <n v="3"/>
    <n v="2.5"/>
    <s v="Liquidity_shortage"/>
    <n v="0"/>
    <n v="1"/>
    <n v="0"/>
    <n v="0"/>
    <n v="0"/>
    <n v="0"/>
    <n v="0"/>
    <n v="0"/>
    <n v="0"/>
    <n v="0"/>
    <n v="0"/>
    <s v="No"/>
    <m/>
    <m/>
    <m/>
    <m/>
    <m/>
    <m/>
    <m/>
    <m/>
    <m/>
    <m/>
    <m/>
    <m/>
    <m/>
    <m/>
    <m/>
    <m/>
    <m/>
    <m/>
    <m/>
    <m/>
    <m/>
    <s v="no"/>
    <m/>
    <m/>
    <m/>
    <m/>
    <m/>
    <m/>
    <m/>
    <m/>
    <m/>
    <m/>
    <m/>
    <m/>
    <m/>
    <m/>
    <m/>
    <m/>
    <m/>
    <m/>
    <m/>
    <m/>
    <m/>
    <s v="no"/>
    <m/>
    <m/>
    <m/>
    <m/>
    <m/>
    <m/>
    <m/>
    <m/>
    <m/>
    <m/>
    <m/>
    <m/>
    <m/>
    <m/>
    <m/>
    <m/>
    <m/>
    <m/>
    <m/>
    <m/>
    <m/>
    <s v="no"/>
    <m/>
    <m/>
    <m/>
    <m/>
    <m/>
    <m/>
    <m/>
    <m/>
    <m/>
    <m/>
    <m/>
    <m/>
    <m/>
    <m/>
    <m/>
    <m/>
    <m/>
    <m/>
    <m/>
    <m/>
    <m/>
    <s v="no"/>
    <m/>
    <m/>
    <m/>
    <m/>
    <m/>
    <m/>
    <m/>
    <m/>
    <m/>
    <m/>
    <m/>
    <m/>
    <m/>
    <m/>
    <m/>
    <m/>
    <m/>
    <m/>
    <m/>
    <m/>
    <m/>
    <m/>
    <n v="21961459"/>
    <s v="18ea275a-1ccd-4503-9318-2df313b49d82"/>
    <s v="2018-04-30T10:44:06"/>
    <n v="238"/>
  </r>
  <r>
    <s v="YE0009"/>
    <m/>
    <s v="Wajdi"/>
    <d v="2018-04-25T00:00:00"/>
    <m/>
    <m/>
    <s v="ACTED"/>
    <s v="ACTED"/>
    <x v="2"/>
    <s v="YE11"/>
    <s v="Yarim"/>
    <s v="YE1102"/>
    <s v="Al-khashabah"/>
    <s v="Saada Market"/>
    <s v="District Level Market"/>
    <s v="Urban"/>
    <s v="yes"/>
    <s v="yes"/>
    <m/>
    <n v="360"/>
    <n v="360"/>
    <n v="18"/>
    <s v="Wholesaler"/>
    <n v="7"/>
    <n v="12"/>
    <m/>
    <s v="Price Inflation Supply Shortage"/>
    <n v="1"/>
    <n v="0"/>
    <n v="0"/>
    <n v="0"/>
    <n v="1"/>
    <n v="0"/>
    <n v="0"/>
    <n v="0"/>
    <n v="0"/>
    <n v="0"/>
    <n v="0"/>
    <s v="yes"/>
    <s v="yes"/>
    <m/>
    <n v="350"/>
    <n v="350"/>
    <n v="18"/>
    <s v="Wholesaler"/>
    <n v="7"/>
    <n v="13"/>
    <m/>
    <s v="Price Inflation Shortage of Demand "/>
    <n v="1"/>
    <n v="0"/>
    <n v="1"/>
    <n v="0"/>
    <n v="0"/>
    <n v="0"/>
    <n v="0"/>
    <n v="0"/>
    <n v="0"/>
    <n v="0"/>
    <n v="0"/>
    <s v="yes"/>
    <s v="No"/>
    <n v="5"/>
    <n v="50"/>
    <m/>
    <n v="11"/>
    <s v="Wholesaler"/>
    <n v="5"/>
    <n v="10"/>
    <n v="7.5"/>
    <s v="Shortage of Demand  "/>
    <n v="0"/>
    <n v="0"/>
    <n v="1"/>
    <n v="0"/>
    <n v="0"/>
    <n v="0"/>
    <n v="0"/>
    <n v="0"/>
    <n v="0"/>
    <n v="0"/>
    <n v="0"/>
    <s v="yes"/>
    <s v="yes"/>
    <m/>
    <n v="120"/>
    <n v="120"/>
    <n v="11"/>
    <s v="Wholesaler"/>
    <n v="3"/>
    <n v="7"/>
    <n v="5"/>
    <s v="Shortage of Demand Liquidity Shortage "/>
    <n v="0"/>
    <n v="1"/>
    <n v="1"/>
    <n v="0"/>
    <n v="0"/>
    <n v="0"/>
    <n v="0"/>
    <n v="0"/>
    <n v="0"/>
    <n v="0"/>
    <n v="0"/>
    <s v="yes"/>
    <s v="yes"/>
    <m/>
    <n v="120"/>
    <n v="120"/>
    <n v="11"/>
    <s v="Wholesaler"/>
    <n v="30"/>
    <m/>
    <n v="30"/>
    <s v="Shortage of Demand  "/>
    <n v="0"/>
    <n v="0"/>
    <n v="1"/>
    <n v="0"/>
    <n v="0"/>
    <n v="0"/>
    <n v="0"/>
    <n v="0"/>
    <n v="0"/>
    <n v="0"/>
    <n v="0"/>
    <s v="yes"/>
    <s v="yes"/>
    <m/>
    <n v="50"/>
    <n v="50"/>
    <n v="11"/>
    <s v="Wholesaler"/>
    <n v="30"/>
    <n v="30"/>
    <n v="30"/>
    <s v="Shortage of Demand  "/>
    <n v="0"/>
    <n v="0"/>
    <n v="1"/>
    <n v="0"/>
    <n v="0"/>
    <n v="0"/>
    <n v="0"/>
    <n v="0"/>
    <n v="0"/>
    <n v="0"/>
    <n v="0"/>
    <s v="yes"/>
    <s v="yes"/>
    <m/>
    <n v="300"/>
    <n v="300"/>
    <n v="11"/>
    <s v="Wholesaler"/>
    <n v="30"/>
    <m/>
    <n v="30"/>
    <s v="Liquidity Shortage Shortage of Demand "/>
    <n v="0"/>
    <n v="1"/>
    <n v="1"/>
    <n v="0"/>
    <n v="0"/>
    <n v="0"/>
    <n v="0"/>
    <n v="0"/>
    <n v="0"/>
    <n v="0"/>
    <n v="0"/>
    <s v="The vendor reported that the crisis in Yemen affected the sale of products and retailers who deal by debt with their customers are selling more than those who deal in cash._x000a_The people prefer to buy the treated water in a big bottled water,not in a jerry cans. "/>
    <m/>
    <m/>
    <m/>
    <m/>
  </r>
  <r>
    <s v="YE0010"/>
    <m/>
    <s v="Wajdi"/>
    <d v="2018-04-25T00:00:00"/>
    <m/>
    <m/>
    <s v="ACTED"/>
    <s v="ACTED"/>
    <x v="2"/>
    <s v="YE11"/>
    <s v="Yarim"/>
    <s v="YE1102"/>
    <s v="Al-Da'eri"/>
    <s v="Saeed Abdullah Stores"/>
    <s v="District Level Market"/>
    <s v="Urban"/>
    <s v="yes"/>
    <s v="yes"/>
    <m/>
    <n v="360"/>
    <n v="360"/>
    <n v="18"/>
    <s v="Wholesaler"/>
    <n v="5"/>
    <n v="10"/>
    <n v="7.5"/>
    <s v="Price Inflation Supply Shortage"/>
    <n v="1"/>
    <n v="0"/>
    <n v="0"/>
    <n v="0"/>
    <n v="1"/>
    <n v="0"/>
    <n v="0"/>
    <n v="0"/>
    <n v="0"/>
    <n v="0"/>
    <n v="0"/>
    <s v="yes"/>
    <s v="yes"/>
    <m/>
    <n v="350"/>
    <n v="350"/>
    <n v="18"/>
    <s v="Wholesaler"/>
    <n v="7"/>
    <n v="14"/>
    <m/>
    <s v="Price Inflation Shortage of Demand "/>
    <n v="1"/>
    <n v="0"/>
    <n v="1"/>
    <n v="0"/>
    <n v="0"/>
    <n v="0"/>
    <n v="0"/>
    <n v="0"/>
    <n v="0"/>
    <n v="0"/>
    <n v="0"/>
    <s v="yes"/>
    <s v="No"/>
    <n v="5"/>
    <n v="50"/>
    <m/>
    <n v="11"/>
    <s v="Wholesaler"/>
    <n v="2"/>
    <n v="5"/>
    <n v="3.5"/>
    <s v="No Constraints  "/>
    <n v="0"/>
    <n v="0"/>
    <n v="0"/>
    <n v="0"/>
    <n v="0"/>
    <n v="0"/>
    <n v="0"/>
    <n v="0"/>
    <n v="0"/>
    <n v="1"/>
    <n v="0"/>
    <s v="yes"/>
    <s v="yes"/>
    <m/>
    <n v="80"/>
    <n v="80"/>
    <n v="11"/>
    <s v="Wholesaler"/>
    <n v="3"/>
    <n v="7"/>
    <n v="5"/>
    <s v="No Constraints  "/>
    <n v="0"/>
    <n v="0"/>
    <n v="0"/>
    <n v="0"/>
    <n v="0"/>
    <n v="0"/>
    <n v="0"/>
    <n v="0"/>
    <n v="0"/>
    <n v="1"/>
    <n v="0"/>
    <s v="yes"/>
    <s v="yes"/>
    <m/>
    <n v="100"/>
    <n v="100"/>
    <n v="11"/>
    <s v="Wholesaler"/>
    <n v="14"/>
    <n v="30"/>
    <n v="22"/>
    <s v="Shortage of Demand  "/>
    <n v="0"/>
    <n v="0"/>
    <n v="1"/>
    <n v="0"/>
    <n v="0"/>
    <n v="0"/>
    <n v="0"/>
    <n v="0"/>
    <n v="0"/>
    <n v="0"/>
    <n v="0"/>
    <s v="yes"/>
    <s v="yes"/>
    <m/>
    <n v="50"/>
    <n v="50"/>
    <n v="11"/>
    <s v="Wholesaler"/>
    <n v="10"/>
    <n v="20"/>
    <n v="15"/>
    <s v="No Constraints  "/>
    <n v="0"/>
    <n v="0"/>
    <n v="0"/>
    <n v="0"/>
    <n v="0"/>
    <n v="0"/>
    <n v="0"/>
    <n v="0"/>
    <n v="0"/>
    <n v="1"/>
    <n v="0"/>
    <s v="yes"/>
    <s v="yes"/>
    <m/>
    <n v="350"/>
    <n v="350"/>
    <n v="11"/>
    <s v="Wholesaler"/>
    <n v="15"/>
    <n v="25"/>
    <n v="20"/>
    <s v="Price Inflation  "/>
    <n v="1"/>
    <n v="0"/>
    <n v="0"/>
    <n v="0"/>
    <n v="0"/>
    <n v="0"/>
    <n v="0"/>
    <n v="0"/>
    <n v="0"/>
    <n v="0"/>
    <n v="0"/>
    <m/>
    <m/>
    <m/>
    <m/>
    <m/>
  </r>
  <r>
    <s v="YE0226"/>
    <m/>
    <s v="Wajdi"/>
    <d v="2018-04-25T00:00:00"/>
    <m/>
    <m/>
    <s v="ACTED"/>
    <s v="ACTED"/>
    <x v="2"/>
    <s v="YE11"/>
    <s v="Yarim"/>
    <s v="YE1102"/>
    <s v="Al-radhamah "/>
    <s v="Sahdah"/>
    <s v="District Level Market"/>
    <s v="Urban"/>
    <s v="yes"/>
    <s v="yes"/>
    <m/>
    <n v="350"/>
    <n v="350"/>
    <n v="18"/>
    <s v="Wholesaler"/>
    <n v="3"/>
    <n v="7"/>
    <n v="5"/>
    <s v="Price Inflation Supply Shortage"/>
    <n v="1"/>
    <n v="0"/>
    <n v="0"/>
    <n v="0"/>
    <n v="1"/>
    <n v="0"/>
    <n v="0"/>
    <n v="0"/>
    <n v="0"/>
    <n v="0"/>
    <n v="0"/>
    <s v="yes"/>
    <s v="yes"/>
    <m/>
    <n v="340"/>
    <n v="340"/>
    <n v="19"/>
    <s v="Wholesaler"/>
    <n v="5"/>
    <n v="8"/>
    <n v="6.5"/>
    <s v="Price Inflation Shortage of Demand "/>
    <n v="1"/>
    <n v="0"/>
    <n v="1"/>
    <n v="0"/>
    <n v="0"/>
    <n v="0"/>
    <n v="0"/>
    <n v="0"/>
    <n v="0"/>
    <n v="0"/>
    <n v="0"/>
    <s v="yes"/>
    <s v="No"/>
    <n v="5"/>
    <n v="50"/>
    <m/>
    <n v="11"/>
    <s v="Wholesaler"/>
    <n v="4"/>
    <n v="7"/>
    <n v="5.5"/>
    <s v="No Constraints  "/>
    <n v="0"/>
    <n v="0"/>
    <n v="0"/>
    <n v="0"/>
    <n v="0"/>
    <n v="0"/>
    <n v="0"/>
    <n v="0"/>
    <n v="0"/>
    <n v="1"/>
    <n v="0"/>
    <s v="yes"/>
    <s v="yes"/>
    <m/>
    <n v="50"/>
    <n v="50"/>
    <n v="11"/>
    <s v="Wholesaler"/>
    <n v="3"/>
    <n v="5"/>
    <n v="4"/>
    <s v="No Constraints  "/>
    <n v="0"/>
    <n v="0"/>
    <n v="0"/>
    <n v="0"/>
    <n v="0"/>
    <n v="0"/>
    <n v="0"/>
    <n v="0"/>
    <n v="0"/>
    <n v="1"/>
    <n v="0"/>
    <s v="yes"/>
    <s v="yes"/>
    <m/>
    <n v="100"/>
    <n v="100"/>
    <n v="11"/>
    <s v="Wholesaler"/>
    <n v="10"/>
    <n v="20"/>
    <n v="15"/>
    <s v="Shortage of Demand  "/>
    <n v="0"/>
    <n v="0"/>
    <n v="1"/>
    <n v="0"/>
    <n v="0"/>
    <n v="0"/>
    <n v="0"/>
    <n v="0"/>
    <n v="0"/>
    <n v="0"/>
    <n v="0"/>
    <s v="yes"/>
    <s v="yes"/>
    <m/>
    <n v="50"/>
    <n v="50"/>
    <n v="11"/>
    <s v="Wholesaler"/>
    <n v="14"/>
    <n v="30"/>
    <n v="22"/>
    <s v="Shortage of Demand  "/>
    <n v="0"/>
    <n v="0"/>
    <n v="1"/>
    <n v="0"/>
    <n v="0"/>
    <n v="0"/>
    <n v="0"/>
    <n v="0"/>
    <n v="0"/>
    <n v="0"/>
    <n v="0"/>
    <s v="yes"/>
    <s v="yes"/>
    <m/>
    <n v="400"/>
    <n v="400"/>
    <n v="11"/>
    <s v="Wholesaler"/>
    <n v="20"/>
    <n v="30"/>
    <n v="25"/>
    <s v="Shortage of Demand  "/>
    <n v="0"/>
    <n v="0"/>
    <n v="1"/>
    <n v="0"/>
    <n v="0"/>
    <n v="0"/>
    <n v="0"/>
    <n v="0"/>
    <n v="0"/>
    <n v="0"/>
    <n v="0"/>
    <m/>
    <m/>
    <m/>
    <m/>
    <m/>
  </r>
  <r>
    <m/>
    <m/>
    <m/>
    <m/>
    <m/>
    <m/>
    <m/>
    <m/>
    <x v="1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H20" firstHeaderRow="0" firstDataRow="1" firstDataCol="1"/>
  <pivotFields count="175">
    <pivotField showAll="0"/>
    <pivotField showAll="0"/>
    <pivotField showAll="0"/>
    <pivotField showAll="0"/>
    <pivotField showAll="0"/>
    <pivotField showAll="0"/>
    <pivotField showAll="0"/>
    <pivotField showAll="0"/>
    <pivotField axis="axisRow" showAll="0">
      <items count="20">
        <item x="1"/>
        <item x="4"/>
        <item x="3"/>
        <item x="5"/>
        <item m="1" x="18"/>
        <item m="1" x="17"/>
        <item x="7"/>
        <item x="8"/>
        <item x="14"/>
        <item x="0"/>
        <item x="2"/>
        <item x="13"/>
        <item m="1" x="16"/>
        <item x="11"/>
        <item x="9"/>
        <item x="12"/>
        <item x="6"/>
        <item x="15"/>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17">
    <i>
      <x/>
    </i>
    <i>
      <x v="1"/>
    </i>
    <i>
      <x v="2"/>
    </i>
    <i>
      <x v="3"/>
    </i>
    <i>
      <x v="6"/>
    </i>
    <i>
      <x v="7"/>
    </i>
    <i>
      <x v="8"/>
    </i>
    <i>
      <x v="9"/>
    </i>
    <i>
      <x v="10"/>
    </i>
    <i>
      <x v="11"/>
    </i>
    <i>
      <x v="13"/>
    </i>
    <i>
      <x v="14"/>
    </i>
    <i>
      <x v="15"/>
    </i>
    <i>
      <x v="16"/>
    </i>
    <i>
      <x v="17"/>
    </i>
    <i>
      <x v="18"/>
    </i>
    <i t="grand">
      <x/>
    </i>
  </rowItems>
  <colFields count="1">
    <field x="-2"/>
  </colFields>
  <colItems count="7">
    <i>
      <x/>
    </i>
    <i i="1">
      <x v="1"/>
    </i>
    <i i="2">
      <x v="2"/>
    </i>
    <i i="3">
      <x v="3"/>
    </i>
    <i i="4">
      <x v="4"/>
    </i>
    <i i="5">
      <x v="5"/>
    </i>
    <i i="6">
      <x v="6"/>
    </i>
  </colItems>
  <dataFields count="7">
    <dataField name="Average of petrol_restock_days_average" fld="25" subtotal="average" baseField="10" baseItem="0"/>
    <dataField name="Average of napkins_restock_days_average" fld="157" subtotal="average" baseField="10" baseItem="0"/>
    <dataField name="Average of laundry_restock_days_average" fld="135" subtotal="average" baseField="10" baseItem="0"/>
    <dataField name="Average of soap_restock_days_average" fld="113" subtotal="average" baseField="10" baseItem="0"/>
    <dataField name="Average of treated_restock_days_average" fld="91" subtotal="average" baseField="10" baseItem="0"/>
    <dataField name="Average of diesel_restock_days_average" fld="47" subtotal="average" baseField="10" baseItem="0"/>
    <dataField name="Average of bottled_restock_days_average" fld="69" subtotal="average" baseField="10" baseItem="0"/>
  </dataFields>
  <formats count="2">
    <format dxfId="2">
      <pivotArea outline="0" collapsedLevelsAreSubtotals="1" fieldPosition="0"/>
    </format>
    <format dxfId="1">
      <pivotArea collapsedLevelsAreSubtotals="1" fieldPosition="0">
        <references count="1">
          <reference field="8"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N281"/>
  <sheetViews>
    <sheetView tabSelected="1" zoomScale="80" zoomScaleNormal="80" workbookViewId="0">
      <selection activeCell="B1" sqref="B1:B1048576"/>
    </sheetView>
  </sheetViews>
  <sheetFormatPr defaultRowHeight="15" x14ac:dyDescent="0.25"/>
  <cols>
    <col min="1" max="1" width="12" style="1" customWidth="1"/>
    <col min="2" max="2" width="9.140625" style="1" customWidth="1"/>
    <col min="3" max="3" width="15.5703125" style="1" customWidth="1"/>
    <col min="4" max="4" width="9.140625" style="1"/>
    <col min="5" max="5" width="17.140625" style="1" customWidth="1"/>
    <col min="6" max="6" width="9.140625" style="1"/>
    <col min="7" max="8" width="9.140625" style="1" customWidth="1"/>
    <col min="9" max="14" width="9.140625" style="1"/>
    <col min="15" max="15" width="9.140625" style="4"/>
    <col min="16" max="16" width="21.7109375" style="1" customWidth="1"/>
    <col min="17" max="19" width="9.140625" style="1"/>
    <col min="20" max="20" width="9.140625" style="8"/>
    <col min="21" max="21" width="10.140625" style="1" customWidth="1"/>
    <col min="22" max="25" width="9.140625" style="1"/>
    <col min="26" max="26" width="17.7109375" style="1" customWidth="1"/>
    <col min="27" max="36" width="9.140625" style="1"/>
    <col min="37" max="37" width="9.140625" style="4"/>
    <col min="38" max="38" width="19.140625" style="1" customWidth="1"/>
    <col min="39" max="41" width="9.140625" style="1"/>
    <col min="42" max="42" width="9.140625" style="8"/>
    <col min="43" max="58" width="9.140625" style="1"/>
    <col min="59" max="59" width="9.140625" style="4"/>
    <col min="60" max="60" width="21.7109375" style="1" customWidth="1"/>
    <col min="61" max="63" width="9.140625" style="1"/>
    <col min="64" max="64" width="9.140625" style="8"/>
    <col min="65" max="80" width="9.140625" style="1"/>
    <col min="81" max="81" width="9.140625" style="4"/>
    <col min="82" max="82" width="21" style="1" customWidth="1"/>
    <col min="83" max="85" width="9.140625" style="1"/>
    <col min="86" max="86" width="9.140625" style="8"/>
    <col min="87" max="102" width="9.140625" style="1"/>
    <col min="103" max="103" width="9.140625" style="4"/>
    <col min="104" max="107" width="9.140625" style="1"/>
    <col min="108" max="108" width="9.140625" style="8"/>
    <col min="109" max="124" width="9.140625" style="1"/>
    <col min="125" max="125" width="9.140625" style="4"/>
    <col min="126" max="126" width="16.28515625" style="1" customWidth="1"/>
    <col min="127" max="129" width="9.140625" style="1"/>
    <col min="130" max="130" width="9.140625" style="8"/>
    <col min="131" max="145" width="9.140625" style="1"/>
    <col min="146" max="146" width="9.140625" style="4"/>
    <col min="147" max="147" width="9.140625" style="1"/>
    <col min="148" max="148" width="14.85546875" style="1" customWidth="1"/>
    <col min="149" max="151" width="9.140625" style="1"/>
    <col min="152" max="152" width="9.140625" style="8"/>
    <col min="153" max="166" width="9.140625" style="1"/>
    <col min="167" max="167" width="14.7109375" style="1" customWidth="1"/>
    <col min="168" max="168" width="23.7109375" style="1" customWidth="1"/>
    <col min="169" max="16384" width="9.140625" style="1"/>
  </cols>
  <sheetData>
    <row r="1" spans="1:170" x14ac:dyDescent="0.25">
      <c r="A1" s="1" t="s">
        <v>908</v>
      </c>
      <c r="B1" s="1" t="s">
        <v>0</v>
      </c>
      <c r="C1" s="1" t="s">
        <v>1135</v>
      </c>
      <c r="D1" s="1" t="s">
        <v>1</v>
      </c>
      <c r="E1" s="1" t="s">
        <v>1148</v>
      </c>
      <c r="F1" s="1" t="s">
        <v>2</v>
      </c>
      <c r="G1" s="1" t="s">
        <v>3</v>
      </c>
      <c r="H1" s="4" t="s">
        <v>793</v>
      </c>
      <c r="I1" s="1" t="s">
        <v>4</v>
      </c>
      <c r="J1" s="1" t="s">
        <v>5</v>
      </c>
      <c r="K1" s="1" t="s">
        <v>6</v>
      </c>
      <c r="L1" s="1" t="s">
        <v>7</v>
      </c>
      <c r="M1" s="1" t="s">
        <v>8</v>
      </c>
      <c r="N1" s="1" t="s">
        <v>9</v>
      </c>
      <c r="O1" s="6" t="s">
        <v>1149</v>
      </c>
      <c r="P1" s="1" t="s">
        <v>10</v>
      </c>
      <c r="Q1" s="1" t="s">
        <v>11</v>
      </c>
      <c r="R1" s="1" t="s">
        <v>12</v>
      </c>
      <c r="S1" s="1" t="s">
        <v>13</v>
      </c>
      <c r="T1" s="14" t="s">
        <v>1150</v>
      </c>
      <c r="U1" s="1" t="s">
        <v>14</v>
      </c>
      <c r="V1" s="1" t="s">
        <v>15</v>
      </c>
      <c r="W1" s="1" t="s">
        <v>16</v>
      </c>
      <c r="X1" s="1" t="s">
        <v>17</v>
      </c>
      <c r="Y1" s="1" t="s">
        <v>18</v>
      </c>
      <c r="Z1" s="1" t="s">
        <v>19</v>
      </c>
      <c r="AA1" s="1" t="s">
        <v>20</v>
      </c>
      <c r="AB1" s="1" t="s">
        <v>21</v>
      </c>
      <c r="AC1" s="1" t="s">
        <v>22</v>
      </c>
      <c r="AD1" s="1" t="s">
        <v>23</v>
      </c>
      <c r="AE1" s="1" t="s">
        <v>24</v>
      </c>
      <c r="AF1" s="1" t="s">
        <v>25</v>
      </c>
      <c r="AG1" s="1" t="s">
        <v>26</v>
      </c>
      <c r="AH1" s="1" t="s">
        <v>27</v>
      </c>
      <c r="AI1" s="1" t="s">
        <v>28</v>
      </c>
      <c r="AJ1" s="1" t="s">
        <v>29</v>
      </c>
      <c r="AK1" s="6" t="s">
        <v>1151</v>
      </c>
      <c r="AL1" s="1" t="s">
        <v>30</v>
      </c>
      <c r="AM1" s="1" t="s">
        <v>31</v>
      </c>
      <c r="AN1" s="1" t="s">
        <v>32</v>
      </c>
      <c r="AO1" s="1" t="s">
        <v>33</v>
      </c>
      <c r="AP1" s="14" t="s">
        <v>1152</v>
      </c>
      <c r="AQ1" s="1" t="s">
        <v>34</v>
      </c>
      <c r="AR1" s="1" t="s">
        <v>35</v>
      </c>
      <c r="AS1" s="1" t="s">
        <v>36</v>
      </c>
      <c r="AT1" s="1" t="s">
        <v>37</v>
      </c>
      <c r="AU1" s="1" t="s">
        <v>38</v>
      </c>
      <c r="AV1" s="1" t="s">
        <v>39</v>
      </c>
      <c r="AW1" s="1" t="s">
        <v>40</v>
      </c>
      <c r="AX1" s="1" t="s">
        <v>41</v>
      </c>
      <c r="AY1" s="1" t="s">
        <v>42</v>
      </c>
      <c r="AZ1" s="1" t="s">
        <v>43</v>
      </c>
      <c r="BA1" s="1" t="s">
        <v>44</v>
      </c>
      <c r="BB1" s="1" t="s">
        <v>45</v>
      </c>
      <c r="BC1" s="1" t="s">
        <v>46</v>
      </c>
      <c r="BD1" s="1" t="s">
        <v>47</v>
      </c>
      <c r="BE1" s="1" t="s">
        <v>48</v>
      </c>
      <c r="BF1" s="1" t="s">
        <v>49</v>
      </c>
      <c r="BG1" s="6" t="s">
        <v>1153</v>
      </c>
      <c r="BH1" s="1" t="s">
        <v>50</v>
      </c>
      <c r="BI1" s="1" t="s">
        <v>51</v>
      </c>
      <c r="BJ1" s="1" t="s">
        <v>52</v>
      </c>
      <c r="BK1" s="1" t="s">
        <v>53</v>
      </c>
      <c r="BL1" s="14" t="s">
        <v>1154</v>
      </c>
      <c r="BM1" s="1" t="s">
        <v>54</v>
      </c>
      <c r="BN1" s="1" t="s">
        <v>55</v>
      </c>
      <c r="BO1" s="1" t="s">
        <v>56</v>
      </c>
      <c r="BP1" s="1" t="s">
        <v>57</v>
      </c>
      <c r="BQ1" s="1" t="s">
        <v>58</v>
      </c>
      <c r="BR1" s="1" t="s">
        <v>59</v>
      </c>
      <c r="BS1" s="1" t="s">
        <v>60</v>
      </c>
      <c r="BT1" s="1" t="s">
        <v>61</v>
      </c>
      <c r="BU1" s="1" t="s">
        <v>62</v>
      </c>
      <c r="BV1" s="1" t="s">
        <v>63</v>
      </c>
      <c r="BW1" s="1" t="s">
        <v>64</v>
      </c>
      <c r="BX1" s="1" t="s">
        <v>65</v>
      </c>
      <c r="BY1" s="1" t="s">
        <v>66</v>
      </c>
      <c r="BZ1" s="1" t="s">
        <v>67</v>
      </c>
      <c r="CA1" s="1" t="s">
        <v>68</v>
      </c>
      <c r="CB1" s="1" t="s">
        <v>69</v>
      </c>
      <c r="CC1" s="6" t="s">
        <v>1155</v>
      </c>
      <c r="CD1" s="1" t="s">
        <v>70</v>
      </c>
      <c r="CE1" s="1" t="s">
        <v>71</v>
      </c>
      <c r="CF1" s="1" t="s">
        <v>72</v>
      </c>
      <c r="CG1" s="1" t="s">
        <v>73</v>
      </c>
      <c r="CH1" s="14" t="s">
        <v>1156</v>
      </c>
      <c r="CI1" s="1" t="s">
        <v>74</v>
      </c>
      <c r="CJ1" s="1" t="s">
        <v>75</v>
      </c>
      <c r="CK1" s="1" t="s">
        <v>76</v>
      </c>
      <c r="CL1" s="1" t="s">
        <v>77</v>
      </c>
      <c r="CM1" s="1" t="s">
        <v>78</v>
      </c>
      <c r="CN1" s="1" t="s">
        <v>79</v>
      </c>
      <c r="CO1" s="1" t="s">
        <v>80</v>
      </c>
      <c r="CP1" s="1" t="s">
        <v>81</v>
      </c>
      <c r="CQ1" s="1" t="s">
        <v>82</v>
      </c>
      <c r="CR1" s="1" t="s">
        <v>83</v>
      </c>
      <c r="CS1" s="1" t="s">
        <v>84</v>
      </c>
      <c r="CT1" s="1" t="s">
        <v>85</v>
      </c>
      <c r="CU1" s="1" t="s">
        <v>86</v>
      </c>
      <c r="CV1" s="1" t="s">
        <v>87</v>
      </c>
      <c r="CW1" s="1" t="s">
        <v>88</v>
      </c>
      <c r="CX1" s="1" t="s">
        <v>89</v>
      </c>
      <c r="CY1" s="6" t="s">
        <v>1157</v>
      </c>
      <c r="CZ1" s="1" t="s">
        <v>90</v>
      </c>
      <c r="DA1" s="1" t="s">
        <v>91</v>
      </c>
      <c r="DB1" s="1" t="s">
        <v>92</v>
      </c>
      <c r="DC1" s="1" t="s">
        <v>93</v>
      </c>
      <c r="DD1" s="8" t="s">
        <v>1158</v>
      </c>
      <c r="DE1" s="1" t="s">
        <v>94</v>
      </c>
      <c r="DF1" s="1" t="s">
        <v>95</v>
      </c>
      <c r="DG1" s="1" t="s">
        <v>96</v>
      </c>
      <c r="DH1" s="1" t="s">
        <v>97</v>
      </c>
      <c r="DI1" s="1" t="s">
        <v>98</v>
      </c>
      <c r="DJ1" s="1" t="s">
        <v>99</v>
      </c>
      <c r="DK1" s="1" t="s">
        <v>100</v>
      </c>
      <c r="DL1" s="1" t="s">
        <v>101</v>
      </c>
      <c r="DM1" s="1" t="s">
        <v>102</v>
      </c>
      <c r="DN1" s="1" t="s">
        <v>103</v>
      </c>
      <c r="DO1" s="1" t="s">
        <v>104</v>
      </c>
      <c r="DP1" s="1" t="s">
        <v>105</v>
      </c>
      <c r="DQ1" s="1" t="s">
        <v>106</v>
      </c>
      <c r="DR1" s="1" t="s">
        <v>107</v>
      </c>
      <c r="DS1" s="1" t="s">
        <v>108</v>
      </c>
      <c r="DT1" s="1" t="s">
        <v>109</v>
      </c>
      <c r="DU1" s="6" t="s">
        <v>1159</v>
      </c>
      <c r="DV1" s="1" t="s">
        <v>110</v>
      </c>
      <c r="DW1" s="1" t="s">
        <v>111</v>
      </c>
      <c r="DX1" s="1" t="s">
        <v>112</v>
      </c>
      <c r="DY1" s="1" t="s">
        <v>113</v>
      </c>
      <c r="DZ1" s="14" t="s">
        <v>1160</v>
      </c>
      <c r="EA1" s="1" t="s">
        <v>114</v>
      </c>
      <c r="EB1" s="1" t="s">
        <v>115</v>
      </c>
      <c r="EC1" s="1" t="s">
        <v>116</v>
      </c>
      <c r="ED1" s="1" t="s">
        <v>117</v>
      </c>
      <c r="EE1" s="1" t="s">
        <v>118</v>
      </c>
      <c r="EF1" s="1" t="s">
        <v>119</v>
      </c>
      <c r="EG1" s="1" t="s">
        <v>120</v>
      </c>
      <c r="EH1" s="1" t="s">
        <v>121</v>
      </c>
      <c r="EI1" s="1" t="s">
        <v>122</v>
      </c>
      <c r="EJ1" s="1" t="s">
        <v>123</v>
      </c>
      <c r="EK1" s="1" t="s">
        <v>124</v>
      </c>
      <c r="EL1" s="1" t="s">
        <v>125</v>
      </c>
      <c r="EM1" s="1" t="s">
        <v>126</v>
      </c>
      <c r="EN1" s="1" t="s">
        <v>127</v>
      </c>
      <c r="EO1" s="1" t="s">
        <v>128</v>
      </c>
      <c r="EP1" s="4" t="s">
        <v>129</v>
      </c>
      <c r="EQ1" s="1" t="s">
        <v>1161</v>
      </c>
      <c r="ER1" s="1" t="s">
        <v>130</v>
      </c>
      <c r="ES1" s="1" t="s">
        <v>131</v>
      </c>
      <c r="ET1" s="1" t="s">
        <v>132</v>
      </c>
      <c r="EU1" s="1" t="s">
        <v>133</v>
      </c>
      <c r="EV1" s="8" t="s">
        <v>1162</v>
      </c>
      <c r="EW1" s="1" t="s">
        <v>134</v>
      </c>
      <c r="EX1" s="1" t="s">
        <v>135</v>
      </c>
      <c r="EY1" s="1" t="s">
        <v>136</v>
      </c>
      <c r="EZ1" s="1" t="s">
        <v>137</v>
      </c>
      <c r="FA1" s="1" t="s">
        <v>138</v>
      </c>
      <c r="FB1" s="1" t="s">
        <v>139</v>
      </c>
      <c r="FC1" s="1" t="s">
        <v>140</v>
      </c>
      <c r="FD1" s="1" t="s">
        <v>141</v>
      </c>
      <c r="FE1" s="1" t="s">
        <v>142</v>
      </c>
      <c r="FF1" s="1" t="s">
        <v>143</v>
      </c>
      <c r="FG1" s="1" t="s">
        <v>144</v>
      </c>
      <c r="FH1" s="1" t="s">
        <v>145</v>
      </c>
      <c r="FI1" s="1" t="s">
        <v>146</v>
      </c>
      <c r="FJ1" s="1" t="s">
        <v>147</v>
      </c>
      <c r="FK1" s="1" t="s">
        <v>148</v>
      </c>
      <c r="FL1" s="1" t="s">
        <v>149</v>
      </c>
      <c r="FM1" s="1" t="s">
        <v>150</v>
      </c>
      <c r="FN1" s="1" t="s">
        <v>1508</v>
      </c>
    </row>
    <row r="2" spans="1:170" x14ac:dyDescent="0.25">
      <c r="A2" s="1" t="s">
        <v>1040</v>
      </c>
      <c r="B2" s="1" t="s">
        <v>151</v>
      </c>
      <c r="C2" s="17" t="s">
        <v>1139</v>
      </c>
      <c r="D2" s="3" t="s">
        <v>1286</v>
      </c>
      <c r="E2" s="12" t="s">
        <v>1183</v>
      </c>
      <c r="F2" s="3" t="s">
        <v>1243</v>
      </c>
      <c r="G2" s="1" t="s">
        <v>668</v>
      </c>
      <c r="H2" s="1" t="s">
        <v>1374</v>
      </c>
      <c r="I2" s="1" t="s">
        <v>165</v>
      </c>
      <c r="J2" s="1" t="s">
        <v>153</v>
      </c>
      <c r="K2" s="1" t="s">
        <v>154</v>
      </c>
      <c r="L2" s="1" t="s">
        <v>154</v>
      </c>
      <c r="N2" s="3">
        <v>375</v>
      </c>
      <c r="O2" s="5">
        <v>375</v>
      </c>
      <c r="P2" s="3">
        <v>17</v>
      </c>
      <c r="Q2" s="1" t="s">
        <v>160</v>
      </c>
      <c r="R2" s="3">
        <v>1</v>
      </c>
      <c r="S2" s="3">
        <v>7</v>
      </c>
      <c r="T2" s="7">
        <f>AVERAGE(R2:S2)</f>
        <v>4</v>
      </c>
      <c r="U2" s="1" t="s">
        <v>171</v>
      </c>
      <c r="V2" s="3">
        <v>1</v>
      </c>
      <c r="W2" s="3">
        <v>0</v>
      </c>
      <c r="X2" s="3">
        <v>0</v>
      </c>
      <c r="Y2" s="3">
        <v>0</v>
      </c>
      <c r="Z2" s="3">
        <v>0</v>
      </c>
      <c r="AA2" s="3">
        <v>1</v>
      </c>
      <c r="AB2" s="3">
        <v>0</v>
      </c>
      <c r="AC2" s="3">
        <v>0</v>
      </c>
      <c r="AD2" s="3">
        <v>0</v>
      </c>
      <c r="AE2" s="3">
        <v>0</v>
      </c>
      <c r="AF2" s="3">
        <v>0</v>
      </c>
      <c r="AG2" s="1" t="s">
        <v>154</v>
      </c>
      <c r="AH2" s="1" t="s">
        <v>154</v>
      </c>
      <c r="AJ2" s="3">
        <v>375</v>
      </c>
      <c r="AK2" s="5">
        <v>375</v>
      </c>
      <c r="AL2" s="3">
        <v>17</v>
      </c>
      <c r="AM2" s="1" t="s">
        <v>160</v>
      </c>
      <c r="AN2" s="3">
        <v>1</v>
      </c>
      <c r="AO2" s="3">
        <v>7</v>
      </c>
      <c r="AP2" s="7">
        <f>AVERAGE(AN2:AO2)</f>
        <v>4</v>
      </c>
      <c r="AQ2" s="1" t="s">
        <v>171</v>
      </c>
      <c r="AR2" s="3">
        <v>1</v>
      </c>
      <c r="AS2" s="3">
        <v>0</v>
      </c>
      <c r="AT2" s="3">
        <v>0</v>
      </c>
      <c r="AU2" s="3">
        <v>0</v>
      </c>
      <c r="AV2" s="3">
        <v>0</v>
      </c>
      <c r="AW2" s="3">
        <v>1</v>
      </c>
      <c r="AX2" s="3">
        <v>0</v>
      </c>
      <c r="AY2" s="3">
        <v>0</v>
      </c>
      <c r="AZ2" s="3">
        <v>0</v>
      </c>
      <c r="BA2" s="3">
        <v>0</v>
      </c>
      <c r="BB2" s="3">
        <v>0</v>
      </c>
      <c r="BC2" s="1" t="s">
        <v>154</v>
      </c>
      <c r="BD2" s="1" t="s">
        <v>154</v>
      </c>
      <c r="BF2" s="3">
        <v>100</v>
      </c>
      <c r="BG2" s="5">
        <v>100</v>
      </c>
      <c r="BH2" s="3">
        <v>17</v>
      </c>
      <c r="BI2" s="1" t="s">
        <v>155</v>
      </c>
      <c r="BJ2" s="3">
        <v>1</v>
      </c>
      <c r="BK2" s="3">
        <v>2</v>
      </c>
      <c r="BL2" s="7">
        <f t="shared" ref="BL2:BL8" si="0">AVERAGE(BJ2:BK2)</f>
        <v>1.5</v>
      </c>
      <c r="BM2" s="1" t="s">
        <v>235</v>
      </c>
      <c r="BN2" s="3">
        <v>1</v>
      </c>
      <c r="BO2" s="3">
        <v>0</v>
      </c>
      <c r="BP2" s="3">
        <v>0</v>
      </c>
      <c r="BQ2" s="3">
        <v>1</v>
      </c>
      <c r="BR2" s="3">
        <v>0</v>
      </c>
      <c r="BS2" s="3">
        <v>0</v>
      </c>
      <c r="BT2" s="3">
        <v>0</v>
      </c>
      <c r="BU2" s="3">
        <v>0</v>
      </c>
      <c r="BV2" s="3">
        <v>0</v>
      </c>
      <c r="BW2" s="3">
        <v>0</v>
      </c>
      <c r="BX2" s="3">
        <v>0</v>
      </c>
      <c r="BY2" s="1" t="s">
        <v>154</v>
      </c>
      <c r="BZ2" s="1" t="s">
        <v>154</v>
      </c>
      <c r="CB2" s="3">
        <v>200</v>
      </c>
      <c r="CC2" s="5">
        <v>200</v>
      </c>
      <c r="CD2" s="3">
        <v>17</v>
      </c>
      <c r="CE2" s="1" t="s">
        <v>155</v>
      </c>
      <c r="CF2" s="3">
        <v>1</v>
      </c>
      <c r="CG2" s="3">
        <v>2</v>
      </c>
      <c r="CH2" s="7">
        <f>AVERAGE(CF2:CG2)</f>
        <v>1.5</v>
      </c>
      <c r="CI2" s="1" t="s">
        <v>171</v>
      </c>
      <c r="CJ2" s="3">
        <v>1</v>
      </c>
      <c r="CK2" s="3">
        <v>0</v>
      </c>
      <c r="CL2" s="3">
        <v>0</v>
      </c>
      <c r="CM2" s="3">
        <v>0</v>
      </c>
      <c r="CN2" s="3">
        <v>0</v>
      </c>
      <c r="CO2" s="3">
        <v>1</v>
      </c>
      <c r="CP2" s="3">
        <v>0</v>
      </c>
      <c r="CQ2" s="3">
        <v>0</v>
      </c>
      <c r="CR2" s="3">
        <v>0</v>
      </c>
      <c r="CS2" s="3">
        <v>0</v>
      </c>
      <c r="CT2" s="3">
        <v>0</v>
      </c>
      <c r="CU2" s="1" t="s">
        <v>154</v>
      </c>
      <c r="CV2" s="1" t="s">
        <v>154</v>
      </c>
      <c r="CW2" s="3">
        <v>125</v>
      </c>
      <c r="CX2" s="3">
        <v>100</v>
      </c>
      <c r="CY2" s="4">
        <f>CX2/CW2*100</f>
        <v>80</v>
      </c>
      <c r="CZ2" s="3">
        <v>17</v>
      </c>
      <c r="DA2" s="1" t="s">
        <v>155</v>
      </c>
      <c r="DB2" s="3">
        <v>1</v>
      </c>
      <c r="DC2" s="3">
        <v>2</v>
      </c>
      <c r="DD2" s="7">
        <f t="shared" ref="DD2:DD8" si="1">AVERAGE(DB2:DC2)</f>
        <v>1.5</v>
      </c>
      <c r="DE2" s="1" t="s">
        <v>171</v>
      </c>
      <c r="DF2" s="3">
        <v>1</v>
      </c>
      <c r="DG2" s="3">
        <v>0</v>
      </c>
      <c r="DH2" s="3">
        <v>0</v>
      </c>
      <c r="DI2" s="3">
        <v>0</v>
      </c>
      <c r="DJ2" s="3">
        <v>0</v>
      </c>
      <c r="DK2" s="3">
        <v>1</v>
      </c>
      <c r="DL2" s="3">
        <v>0</v>
      </c>
      <c r="DM2" s="3">
        <v>0</v>
      </c>
      <c r="DN2" s="3">
        <v>0</v>
      </c>
      <c r="DO2" s="3">
        <v>0</v>
      </c>
      <c r="DP2" s="3">
        <v>0</v>
      </c>
      <c r="DQ2" s="1" t="s">
        <v>154</v>
      </c>
      <c r="DR2" s="1" t="s">
        <v>154</v>
      </c>
      <c r="DT2" s="3">
        <v>100</v>
      </c>
      <c r="DU2" s="5">
        <v>100</v>
      </c>
      <c r="DV2" s="3">
        <v>17</v>
      </c>
      <c r="DW2" s="1" t="s">
        <v>155</v>
      </c>
      <c r="DX2" s="3">
        <v>1</v>
      </c>
      <c r="DY2" s="3">
        <v>2</v>
      </c>
      <c r="DZ2" s="7">
        <f t="shared" ref="DZ2:DZ8" si="2">AVERAGE(DX2:DY2)</f>
        <v>1.5</v>
      </c>
      <c r="EA2" s="1" t="s">
        <v>171</v>
      </c>
      <c r="EB2" s="3">
        <v>1</v>
      </c>
      <c r="EC2" s="3">
        <v>0</v>
      </c>
      <c r="ED2" s="3">
        <v>0</v>
      </c>
      <c r="EE2" s="3">
        <v>0</v>
      </c>
      <c r="EF2" s="3">
        <v>0</v>
      </c>
      <c r="EG2" s="3">
        <v>1</v>
      </c>
      <c r="EH2" s="3">
        <v>0</v>
      </c>
      <c r="EI2" s="3">
        <v>0</v>
      </c>
      <c r="EJ2" s="3">
        <v>0</v>
      </c>
      <c r="EK2" s="3">
        <v>0</v>
      </c>
      <c r="EL2" s="3">
        <v>0</v>
      </c>
      <c r="EM2" s="1" t="s">
        <v>154</v>
      </c>
      <c r="EN2" s="1" t="s">
        <v>154</v>
      </c>
      <c r="EP2" s="5">
        <v>400</v>
      </c>
      <c r="EQ2" s="3">
        <v>400</v>
      </c>
      <c r="ER2" s="3">
        <v>17</v>
      </c>
      <c r="ES2" s="1" t="s">
        <v>155</v>
      </c>
      <c r="ET2" s="3">
        <v>1</v>
      </c>
      <c r="EU2" s="3">
        <v>2</v>
      </c>
      <c r="EV2" s="7">
        <f t="shared" ref="EV2:EV8" si="3">AVERAGE(ET2:EU2)</f>
        <v>1.5</v>
      </c>
      <c r="EW2" s="1" t="s">
        <v>171</v>
      </c>
      <c r="EX2" s="3">
        <v>1</v>
      </c>
      <c r="EY2" s="3">
        <v>0</v>
      </c>
      <c r="EZ2" s="3">
        <v>0</v>
      </c>
      <c r="FA2" s="3">
        <v>0</v>
      </c>
      <c r="FB2" s="3">
        <v>0</v>
      </c>
      <c r="FC2" s="3">
        <v>1</v>
      </c>
      <c r="FD2" s="3">
        <v>0</v>
      </c>
      <c r="FE2" s="3">
        <v>0</v>
      </c>
      <c r="FF2" s="3">
        <v>0</v>
      </c>
      <c r="FG2" s="3">
        <v>0</v>
      </c>
      <c r="FH2" s="3">
        <v>0</v>
      </c>
      <c r="FJ2" s="1">
        <v>21860940</v>
      </c>
      <c r="FK2" s="1" t="s">
        <v>669</v>
      </c>
      <c r="FL2" s="1" t="s">
        <v>670</v>
      </c>
      <c r="FM2" s="1">
        <v>155</v>
      </c>
    </row>
    <row r="3" spans="1:170" x14ac:dyDescent="0.25">
      <c r="A3" s="1" t="s">
        <v>1041</v>
      </c>
      <c r="B3" s="1" t="s">
        <v>151</v>
      </c>
      <c r="C3" s="17" t="s">
        <v>1139</v>
      </c>
      <c r="D3" s="3" t="s">
        <v>1286</v>
      </c>
      <c r="E3" s="12" t="s">
        <v>1183</v>
      </c>
      <c r="F3" s="3" t="s">
        <v>1243</v>
      </c>
      <c r="G3" s="1" t="s">
        <v>668</v>
      </c>
      <c r="H3" s="1" t="s">
        <v>1582</v>
      </c>
      <c r="I3" s="1" t="s">
        <v>165</v>
      </c>
      <c r="J3" s="1" t="s">
        <v>153</v>
      </c>
      <c r="K3" s="1" t="s">
        <v>154</v>
      </c>
      <c r="L3" s="1" t="s">
        <v>154</v>
      </c>
      <c r="N3" s="3">
        <v>365</v>
      </c>
      <c r="O3" s="5">
        <v>365</v>
      </c>
      <c r="P3" s="3">
        <v>17</v>
      </c>
      <c r="Q3" s="1" t="s">
        <v>160</v>
      </c>
      <c r="R3" s="3">
        <v>1</v>
      </c>
      <c r="S3" s="3">
        <v>7</v>
      </c>
      <c r="T3" s="7">
        <f>AVERAGE(R3:S3)</f>
        <v>4</v>
      </c>
      <c r="U3" s="1" t="s">
        <v>671</v>
      </c>
      <c r="V3" s="3">
        <v>1</v>
      </c>
      <c r="W3" s="3">
        <v>1</v>
      </c>
      <c r="X3" s="3">
        <v>0</v>
      </c>
      <c r="Y3" s="3">
        <v>0</v>
      </c>
      <c r="Z3" s="3">
        <v>0</v>
      </c>
      <c r="AA3" s="3">
        <v>1</v>
      </c>
      <c r="AB3" s="3">
        <v>1</v>
      </c>
      <c r="AC3" s="3">
        <v>0</v>
      </c>
      <c r="AD3" s="3">
        <v>0</v>
      </c>
      <c r="AE3" s="3">
        <v>0</v>
      </c>
      <c r="AF3" s="3">
        <v>0</v>
      </c>
      <c r="AG3" s="1" t="s">
        <v>154</v>
      </c>
      <c r="AH3" s="1" t="s">
        <v>154</v>
      </c>
      <c r="AJ3" s="3">
        <v>365</v>
      </c>
      <c r="AK3" s="5">
        <v>365</v>
      </c>
      <c r="AL3" s="3">
        <v>17</v>
      </c>
      <c r="AM3" s="1" t="s">
        <v>160</v>
      </c>
      <c r="AN3" s="3">
        <v>1</v>
      </c>
      <c r="AO3" s="3">
        <v>7</v>
      </c>
      <c r="AP3" s="7">
        <f>AVERAGE(AN3:AO3)</f>
        <v>4</v>
      </c>
      <c r="AQ3" s="1" t="s">
        <v>671</v>
      </c>
      <c r="AR3" s="3">
        <v>1</v>
      </c>
      <c r="AS3" s="3">
        <v>1</v>
      </c>
      <c r="AT3" s="3">
        <v>0</v>
      </c>
      <c r="AU3" s="3">
        <v>0</v>
      </c>
      <c r="AV3" s="3">
        <v>0</v>
      </c>
      <c r="AW3" s="3">
        <v>1</v>
      </c>
      <c r="AX3" s="3">
        <v>1</v>
      </c>
      <c r="AY3" s="3">
        <v>0</v>
      </c>
      <c r="AZ3" s="3">
        <v>0</v>
      </c>
      <c r="BA3" s="3">
        <v>0</v>
      </c>
      <c r="BB3" s="3">
        <v>0</v>
      </c>
      <c r="BC3" s="1" t="s">
        <v>154</v>
      </c>
      <c r="BD3" s="1" t="s">
        <v>154</v>
      </c>
      <c r="BF3" s="3">
        <v>100</v>
      </c>
      <c r="BG3" s="5">
        <v>100</v>
      </c>
      <c r="BH3" s="3">
        <v>17</v>
      </c>
      <c r="BI3" s="1" t="s">
        <v>160</v>
      </c>
      <c r="BJ3" s="3">
        <v>1</v>
      </c>
      <c r="BK3" s="3">
        <v>7</v>
      </c>
      <c r="BL3" s="7">
        <f t="shared" si="0"/>
        <v>4</v>
      </c>
      <c r="BM3" s="1" t="s">
        <v>206</v>
      </c>
      <c r="BN3" s="3">
        <v>1</v>
      </c>
      <c r="BO3" s="3">
        <v>0</v>
      </c>
      <c r="BP3" s="3">
        <v>0</v>
      </c>
      <c r="BQ3" s="3">
        <v>0</v>
      </c>
      <c r="BR3" s="3">
        <v>0</v>
      </c>
      <c r="BS3" s="3">
        <v>1</v>
      </c>
      <c r="BT3" s="3">
        <v>1</v>
      </c>
      <c r="BU3" s="3">
        <v>0</v>
      </c>
      <c r="BV3" s="3">
        <v>0</v>
      </c>
      <c r="BW3" s="3">
        <v>0</v>
      </c>
      <c r="BX3" s="3">
        <v>0</v>
      </c>
      <c r="BY3" s="1" t="s">
        <v>154</v>
      </c>
      <c r="BZ3" s="1" t="s">
        <v>154</v>
      </c>
      <c r="CB3" s="3">
        <v>200</v>
      </c>
      <c r="CC3" s="5">
        <v>200</v>
      </c>
      <c r="CD3" s="3">
        <v>17</v>
      </c>
      <c r="CE3" s="1" t="s">
        <v>160</v>
      </c>
      <c r="CF3" s="3">
        <v>1</v>
      </c>
      <c r="CG3" s="3">
        <v>2</v>
      </c>
      <c r="CH3" s="7">
        <f>AVERAGE(CF3:CG3)</f>
        <v>1.5</v>
      </c>
      <c r="CI3" s="1" t="s">
        <v>171</v>
      </c>
      <c r="CJ3" s="3">
        <v>1</v>
      </c>
      <c r="CK3" s="3">
        <v>0</v>
      </c>
      <c r="CL3" s="3">
        <v>0</v>
      </c>
      <c r="CM3" s="3">
        <v>0</v>
      </c>
      <c r="CN3" s="3">
        <v>0</v>
      </c>
      <c r="CO3" s="3">
        <v>1</v>
      </c>
      <c r="CP3" s="3">
        <v>0</v>
      </c>
      <c r="CQ3" s="3">
        <v>0</v>
      </c>
      <c r="CR3" s="3">
        <v>0</v>
      </c>
      <c r="CS3" s="3">
        <v>0</v>
      </c>
      <c r="CT3" s="3">
        <v>0</v>
      </c>
      <c r="CU3" s="1" t="s">
        <v>154</v>
      </c>
      <c r="CV3" s="1" t="s">
        <v>154</v>
      </c>
      <c r="CW3" s="3">
        <v>125</v>
      </c>
      <c r="CX3" s="3">
        <v>100</v>
      </c>
      <c r="CY3" s="4">
        <f>CX3/CW3*100</f>
        <v>80</v>
      </c>
      <c r="CZ3" s="3">
        <v>17</v>
      </c>
      <c r="DA3" s="1" t="s">
        <v>160</v>
      </c>
      <c r="DB3" s="3">
        <v>1</v>
      </c>
      <c r="DC3" s="3">
        <v>2</v>
      </c>
      <c r="DD3" s="7">
        <f t="shared" si="1"/>
        <v>1.5</v>
      </c>
      <c r="DE3" s="1" t="s">
        <v>171</v>
      </c>
      <c r="DF3" s="3">
        <v>1</v>
      </c>
      <c r="DG3" s="3">
        <v>0</v>
      </c>
      <c r="DH3" s="3">
        <v>0</v>
      </c>
      <c r="DI3" s="3">
        <v>0</v>
      </c>
      <c r="DJ3" s="3">
        <v>0</v>
      </c>
      <c r="DK3" s="3">
        <v>1</v>
      </c>
      <c r="DL3" s="3">
        <v>0</v>
      </c>
      <c r="DM3" s="3">
        <v>0</v>
      </c>
      <c r="DN3" s="3">
        <v>0</v>
      </c>
      <c r="DO3" s="3">
        <v>0</v>
      </c>
      <c r="DP3" s="3">
        <v>0</v>
      </c>
      <c r="DQ3" s="1" t="s">
        <v>154</v>
      </c>
      <c r="DR3" s="1" t="s">
        <v>154</v>
      </c>
      <c r="DT3" s="3">
        <v>100</v>
      </c>
      <c r="DU3" s="5">
        <v>100</v>
      </c>
      <c r="DV3" s="3">
        <v>17</v>
      </c>
      <c r="DW3" s="1" t="s">
        <v>160</v>
      </c>
      <c r="DX3" s="3">
        <v>1</v>
      </c>
      <c r="DY3" s="3">
        <v>2</v>
      </c>
      <c r="DZ3" s="7">
        <f t="shared" si="2"/>
        <v>1.5</v>
      </c>
      <c r="EA3" s="1" t="s">
        <v>248</v>
      </c>
      <c r="EB3" s="3">
        <v>1</v>
      </c>
      <c r="EC3" s="3">
        <v>1</v>
      </c>
      <c r="ED3" s="3">
        <v>0</v>
      </c>
      <c r="EE3" s="3">
        <v>0</v>
      </c>
      <c r="EF3" s="3">
        <v>0</v>
      </c>
      <c r="EG3" s="3">
        <v>1</v>
      </c>
      <c r="EH3" s="3">
        <v>0</v>
      </c>
      <c r="EI3" s="3">
        <v>0</v>
      </c>
      <c r="EJ3" s="3">
        <v>0</v>
      </c>
      <c r="EK3" s="3">
        <v>0</v>
      </c>
      <c r="EL3" s="3">
        <v>0</v>
      </c>
      <c r="EM3" s="1" t="s">
        <v>154</v>
      </c>
      <c r="EN3" s="1" t="s">
        <v>154</v>
      </c>
      <c r="EP3" s="5">
        <v>400</v>
      </c>
      <c r="EQ3" s="3">
        <v>400</v>
      </c>
      <c r="ER3" s="3">
        <v>17</v>
      </c>
      <c r="ES3" s="1" t="s">
        <v>160</v>
      </c>
      <c r="ET3" s="3">
        <v>1</v>
      </c>
      <c r="EU3" s="3">
        <v>2</v>
      </c>
      <c r="EV3" s="7">
        <f t="shared" si="3"/>
        <v>1.5</v>
      </c>
      <c r="EW3" s="1" t="s">
        <v>665</v>
      </c>
      <c r="EX3" s="3">
        <v>1</v>
      </c>
      <c r="EY3" s="3">
        <v>0</v>
      </c>
      <c r="EZ3" s="3">
        <v>1</v>
      </c>
      <c r="FA3" s="3">
        <v>0</v>
      </c>
      <c r="FB3" s="3">
        <v>0</v>
      </c>
      <c r="FC3" s="3">
        <v>1</v>
      </c>
      <c r="FD3" s="3">
        <v>0</v>
      </c>
      <c r="FE3" s="3">
        <v>0</v>
      </c>
      <c r="FF3" s="3">
        <v>0</v>
      </c>
      <c r="FG3" s="3">
        <v>0</v>
      </c>
      <c r="FH3" s="3">
        <v>0</v>
      </c>
      <c r="FJ3" s="1">
        <v>21861010</v>
      </c>
      <c r="FK3" s="1" t="s">
        <v>672</v>
      </c>
      <c r="FL3" s="1" t="s">
        <v>673</v>
      </c>
      <c r="FM3" s="1">
        <v>156</v>
      </c>
    </row>
    <row r="4" spans="1:170" x14ac:dyDescent="0.25">
      <c r="A4" s="1" t="s">
        <v>1042</v>
      </c>
      <c r="B4" s="1" t="s">
        <v>151</v>
      </c>
      <c r="C4" s="17" t="s">
        <v>1139</v>
      </c>
      <c r="D4" s="3" t="s">
        <v>1286</v>
      </c>
      <c r="E4" s="12" t="s">
        <v>1183</v>
      </c>
      <c r="F4" s="3" t="s">
        <v>1243</v>
      </c>
      <c r="G4" s="1" t="s">
        <v>668</v>
      </c>
      <c r="H4" s="1" t="s">
        <v>542</v>
      </c>
      <c r="I4" s="1" t="s">
        <v>165</v>
      </c>
      <c r="J4" s="1" t="s">
        <v>153</v>
      </c>
      <c r="K4" s="1" t="s">
        <v>157</v>
      </c>
      <c r="T4" s="7"/>
      <c r="AG4" s="1" t="s">
        <v>157</v>
      </c>
      <c r="AP4" s="7"/>
      <c r="BC4" s="1" t="s">
        <v>154</v>
      </c>
      <c r="BD4" s="1" t="s">
        <v>154</v>
      </c>
      <c r="BF4" s="3">
        <v>70</v>
      </c>
      <c r="BG4" s="5">
        <v>70</v>
      </c>
      <c r="BH4" s="3">
        <v>17</v>
      </c>
      <c r="BI4" s="1" t="s">
        <v>155</v>
      </c>
      <c r="BJ4" s="3">
        <v>1</v>
      </c>
      <c r="BK4" s="3">
        <v>2</v>
      </c>
      <c r="BL4" s="7">
        <f t="shared" si="0"/>
        <v>1.5</v>
      </c>
      <c r="BM4" s="1" t="s">
        <v>171</v>
      </c>
      <c r="BN4" s="3">
        <v>1</v>
      </c>
      <c r="BO4" s="3">
        <v>0</v>
      </c>
      <c r="BP4" s="3">
        <v>0</v>
      </c>
      <c r="BQ4" s="3">
        <v>0</v>
      </c>
      <c r="BR4" s="3">
        <v>0</v>
      </c>
      <c r="BS4" s="3">
        <v>1</v>
      </c>
      <c r="BT4" s="3">
        <v>0</v>
      </c>
      <c r="BU4" s="3">
        <v>0</v>
      </c>
      <c r="BV4" s="3">
        <v>0</v>
      </c>
      <c r="BW4" s="3">
        <v>0</v>
      </c>
      <c r="BX4" s="3">
        <v>0</v>
      </c>
      <c r="BY4" s="1" t="s">
        <v>157</v>
      </c>
      <c r="CH4" s="7"/>
      <c r="CU4" s="1" t="s">
        <v>154</v>
      </c>
      <c r="CV4" s="1" t="s">
        <v>154</v>
      </c>
      <c r="CW4" s="3">
        <v>125</v>
      </c>
      <c r="CX4" s="3">
        <v>80</v>
      </c>
      <c r="CY4" s="4">
        <f>CX4/CW4*100</f>
        <v>64</v>
      </c>
      <c r="CZ4" s="3">
        <v>17</v>
      </c>
      <c r="DA4" s="1" t="s">
        <v>155</v>
      </c>
      <c r="DB4" s="3">
        <v>1</v>
      </c>
      <c r="DC4" s="3">
        <v>2</v>
      </c>
      <c r="DD4" s="7">
        <f t="shared" si="1"/>
        <v>1.5</v>
      </c>
      <c r="DE4" s="1" t="s">
        <v>171</v>
      </c>
      <c r="DF4" s="3">
        <v>1</v>
      </c>
      <c r="DG4" s="3">
        <v>0</v>
      </c>
      <c r="DH4" s="3">
        <v>0</v>
      </c>
      <c r="DI4" s="3">
        <v>0</v>
      </c>
      <c r="DJ4" s="3">
        <v>0</v>
      </c>
      <c r="DK4" s="3">
        <v>1</v>
      </c>
      <c r="DL4" s="3">
        <v>0</v>
      </c>
      <c r="DM4" s="3">
        <v>0</v>
      </c>
      <c r="DN4" s="3">
        <v>0</v>
      </c>
      <c r="DO4" s="3">
        <v>0</v>
      </c>
      <c r="DP4" s="3">
        <v>0</v>
      </c>
      <c r="DQ4" s="1" t="s">
        <v>154</v>
      </c>
      <c r="DR4" s="1" t="s">
        <v>154</v>
      </c>
      <c r="DT4" s="3">
        <v>100</v>
      </c>
      <c r="DU4" s="5">
        <v>100</v>
      </c>
      <c r="DV4" s="3">
        <v>17</v>
      </c>
      <c r="DW4" s="1" t="s">
        <v>155</v>
      </c>
      <c r="DX4" s="3">
        <v>1</v>
      </c>
      <c r="DY4" s="3">
        <v>2</v>
      </c>
      <c r="DZ4" s="7">
        <f t="shared" si="2"/>
        <v>1.5</v>
      </c>
      <c r="EA4" s="1" t="s">
        <v>171</v>
      </c>
      <c r="EB4" s="3">
        <v>1</v>
      </c>
      <c r="EC4" s="3">
        <v>0</v>
      </c>
      <c r="ED4" s="3">
        <v>0</v>
      </c>
      <c r="EE4" s="3">
        <v>0</v>
      </c>
      <c r="EF4" s="3">
        <v>0</v>
      </c>
      <c r="EG4" s="3">
        <v>1</v>
      </c>
      <c r="EH4" s="3">
        <v>0</v>
      </c>
      <c r="EI4" s="3">
        <v>0</v>
      </c>
      <c r="EJ4" s="3">
        <v>0</v>
      </c>
      <c r="EK4" s="3">
        <v>0</v>
      </c>
      <c r="EL4" s="3">
        <v>0</v>
      </c>
      <c r="EM4" s="1" t="s">
        <v>154</v>
      </c>
      <c r="EN4" s="1" t="s">
        <v>154</v>
      </c>
      <c r="EP4" s="5">
        <v>350</v>
      </c>
      <c r="EQ4" s="3">
        <v>350</v>
      </c>
      <c r="ER4" s="3">
        <v>17</v>
      </c>
      <c r="ES4" s="1" t="s">
        <v>155</v>
      </c>
      <c r="ET4" s="3">
        <v>1</v>
      </c>
      <c r="EU4" s="3">
        <v>2</v>
      </c>
      <c r="EV4" s="7">
        <f t="shared" si="3"/>
        <v>1.5</v>
      </c>
      <c r="EW4" s="1" t="s">
        <v>171</v>
      </c>
      <c r="EX4" s="3">
        <v>1</v>
      </c>
      <c r="EY4" s="3">
        <v>0</v>
      </c>
      <c r="EZ4" s="3">
        <v>0</v>
      </c>
      <c r="FA4" s="3">
        <v>0</v>
      </c>
      <c r="FB4" s="3">
        <v>0</v>
      </c>
      <c r="FC4" s="3">
        <v>1</v>
      </c>
      <c r="FD4" s="3">
        <v>0</v>
      </c>
      <c r="FE4" s="3">
        <v>0</v>
      </c>
      <c r="FF4" s="3">
        <v>0</v>
      </c>
      <c r="FG4" s="3">
        <v>0</v>
      </c>
      <c r="FH4" s="3">
        <v>0</v>
      </c>
      <c r="FJ4" s="1">
        <v>21861032</v>
      </c>
      <c r="FK4" s="1" t="s">
        <v>674</v>
      </c>
      <c r="FL4" s="1" t="s">
        <v>675</v>
      </c>
      <c r="FM4" s="1">
        <v>157</v>
      </c>
    </row>
    <row r="5" spans="1:170" x14ac:dyDescent="0.25">
      <c r="A5" s="1" t="s">
        <v>931</v>
      </c>
      <c r="B5" s="1" t="s">
        <v>151</v>
      </c>
      <c r="C5" s="17" t="s">
        <v>1139</v>
      </c>
      <c r="D5" s="3" t="s">
        <v>1286</v>
      </c>
      <c r="E5" s="12" t="s">
        <v>1187</v>
      </c>
      <c r="F5" s="3" t="s">
        <v>1247</v>
      </c>
      <c r="G5" s="1" t="s">
        <v>857</v>
      </c>
      <c r="H5" s="1" t="s">
        <v>1576</v>
      </c>
      <c r="I5" s="1" t="s">
        <v>162</v>
      </c>
      <c r="J5" s="1" t="s">
        <v>159</v>
      </c>
      <c r="K5" s="1" t="s">
        <v>154</v>
      </c>
      <c r="L5" s="1" t="s">
        <v>154</v>
      </c>
      <c r="N5" s="3">
        <v>358</v>
      </c>
      <c r="O5" s="5">
        <v>358</v>
      </c>
      <c r="P5" s="3">
        <v>17</v>
      </c>
      <c r="Q5" s="1" t="s">
        <v>160</v>
      </c>
      <c r="R5" s="3">
        <v>3</v>
      </c>
      <c r="S5" s="3">
        <v>5</v>
      </c>
      <c r="T5" s="7">
        <f>AVERAGE(R5:S5)</f>
        <v>4</v>
      </c>
      <c r="U5" s="1" t="s">
        <v>171</v>
      </c>
      <c r="V5" s="3">
        <v>1</v>
      </c>
      <c r="W5" s="3">
        <v>0</v>
      </c>
      <c r="X5" s="3">
        <v>0</v>
      </c>
      <c r="Y5" s="3">
        <v>0</v>
      </c>
      <c r="Z5" s="3">
        <v>0</v>
      </c>
      <c r="AA5" s="3">
        <v>1</v>
      </c>
      <c r="AB5" s="3">
        <v>0</v>
      </c>
      <c r="AC5" s="3">
        <v>0</v>
      </c>
      <c r="AD5" s="3">
        <v>0</v>
      </c>
      <c r="AE5" s="3">
        <v>0</v>
      </c>
      <c r="AF5" s="3">
        <v>0</v>
      </c>
      <c r="AG5" s="1" t="s">
        <v>154</v>
      </c>
      <c r="AH5" s="1" t="s">
        <v>154</v>
      </c>
      <c r="AJ5" s="3">
        <v>345</v>
      </c>
      <c r="AK5" s="5">
        <v>345</v>
      </c>
      <c r="AL5" s="3">
        <v>17</v>
      </c>
      <c r="AM5" s="1" t="s">
        <v>160</v>
      </c>
      <c r="AN5" s="3">
        <v>7</v>
      </c>
      <c r="AO5" s="3">
        <v>14</v>
      </c>
      <c r="AP5" s="7">
        <f>AVERAGE(AN5:AO5)</f>
        <v>10.5</v>
      </c>
      <c r="AQ5" s="1" t="s">
        <v>206</v>
      </c>
      <c r="AR5" s="3">
        <v>1</v>
      </c>
      <c r="AS5" s="3">
        <v>0</v>
      </c>
      <c r="AT5" s="3">
        <v>0</v>
      </c>
      <c r="AU5" s="3">
        <v>0</v>
      </c>
      <c r="AV5" s="3">
        <v>0</v>
      </c>
      <c r="AW5" s="3">
        <v>1</v>
      </c>
      <c r="AX5" s="3">
        <v>1</v>
      </c>
      <c r="AY5" s="3">
        <v>0</v>
      </c>
      <c r="AZ5" s="3">
        <v>0</v>
      </c>
      <c r="BA5" s="3">
        <v>0</v>
      </c>
      <c r="BB5" s="3">
        <v>0</v>
      </c>
      <c r="BC5" s="1" t="s">
        <v>154</v>
      </c>
      <c r="BD5" s="1" t="s">
        <v>154</v>
      </c>
      <c r="BF5" s="3">
        <v>70</v>
      </c>
      <c r="BG5" s="5">
        <v>70</v>
      </c>
      <c r="BH5" s="3">
        <v>17</v>
      </c>
      <c r="BI5" s="1" t="s">
        <v>160</v>
      </c>
      <c r="BJ5" s="3">
        <v>1</v>
      </c>
      <c r="BK5" s="3">
        <v>2</v>
      </c>
      <c r="BL5" s="7">
        <f t="shared" si="0"/>
        <v>1.5</v>
      </c>
      <c r="BM5" s="1" t="s">
        <v>171</v>
      </c>
      <c r="BN5" s="3">
        <v>1</v>
      </c>
      <c r="BO5" s="3">
        <v>0</v>
      </c>
      <c r="BP5" s="3">
        <v>0</v>
      </c>
      <c r="BQ5" s="3">
        <v>0</v>
      </c>
      <c r="BR5" s="3">
        <v>0</v>
      </c>
      <c r="BS5" s="3">
        <v>1</v>
      </c>
      <c r="BT5" s="3">
        <v>0</v>
      </c>
      <c r="BU5" s="3">
        <v>0</v>
      </c>
      <c r="BV5" s="3">
        <v>0</v>
      </c>
      <c r="BW5" s="3">
        <v>0</v>
      </c>
      <c r="BX5" s="3">
        <v>0</v>
      </c>
      <c r="BY5" s="1" t="s">
        <v>157</v>
      </c>
      <c r="CH5" s="7"/>
      <c r="CU5" s="1" t="s">
        <v>154</v>
      </c>
      <c r="CV5" s="1" t="s">
        <v>154</v>
      </c>
      <c r="CW5" s="3">
        <v>1</v>
      </c>
      <c r="CX5" s="3">
        <v>90</v>
      </c>
      <c r="CY5" s="4">
        <v>90</v>
      </c>
      <c r="CZ5" s="3">
        <v>17</v>
      </c>
      <c r="DA5" s="1" t="s">
        <v>160</v>
      </c>
      <c r="DB5" s="3">
        <v>1</v>
      </c>
      <c r="DC5" s="3">
        <v>2</v>
      </c>
      <c r="DD5" s="7">
        <f t="shared" si="1"/>
        <v>1.5</v>
      </c>
      <c r="DE5" s="1" t="s">
        <v>248</v>
      </c>
      <c r="DF5" s="3">
        <v>1</v>
      </c>
      <c r="DG5" s="3">
        <v>1</v>
      </c>
      <c r="DH5" s="3">
        <v>0</v>
      </c>
      <c r="DI5" s="3">
        <v>0</v>
      </c>
      <c r="DJ5" s="3">
        <v>0</v>
      </c>
      <c r="DK5" s="3">
        <v>1</v>
      </c>
      <c r="DL5" s="3">
        <v>0</v>
      </c>
      <c r="DM5" s="3">
        <v>0</v>
      </c>
      <c r="DN5" s="3">
        <v>0</v>
      </c>
      <c r="DO5" s="3">
        <v>0</v>
      </c>
      <c r="DP5" s="3">
        <v>0</v>
      </c>
      <c r="DQ5" s="1" t="s">
        <v>154</v>
      </c>
      <c r="DR5" s="1" t="s">
        <v>154</v>
      </c>
      <c r="DT5" s="3">
        <v>70</v>
      </c>
      <c r="DU5" s="5">
        <v>70</v>
      </c>
      <c r="DV5" s="3">
        <v>17</v>
      </c>
      <c r="DW5" s="1" t="s">
        <v>160</v>
      </c>
      <c r="DX5" s="3">
        <v>1</v>
      </c>
      <c r="DY5" s="3">
        <v>2</v>
      </c>
      <c r="DZ5" s="7">
        <f t="shared" si="2"/>
        <v>1.5</v>
      </c>
      <c r="EA5" s="1" t="s">
        <v>171</v>
      </c>
      <c r="EB5" s="3">
        <v>1</v>
      </c>
      <c r="EC5" s="3">
        <v>0</v>
      </c>
      <c r="ED5" s="3">
        <v>0</v>
      </c>
      <c r="EE5" s="3">
        <v>0</v>
      </c>
      <c r="EF5" s="3">
        <v>0</v>
      </c>
      <c r="EG5" s="3">
        <v>1</v>
      </c>
      <c r="EH5" s="3">
        <v>0</v>
      </c>
      <c r="EI5" s="3">
        <v>0</v>
      </c>
      <c r="EJ5" s="3">
        <v>0</v>
      </c>
      <c r="EK5" s="3">
        <v>0</v>
      </c>
      <c r="EL5" s="3">
        <v>0</v>
      </c>
      <c r="EM5" s="1" t="s">
        <v>154</v>
      </c>
      <c r="EN5" s="1" t="s">
        <v>154</v>
      </c>
      <c r="EP5" s="5">
        <v>300</v>
      </c>
      <c r="EQ5" s="3">
        <v>300</v>
      </c>
      <c r="ER5" s="3">
        <v>17</v>
      </c>
      <c r="ES5" s="1" t="s">
        <v>160</v>
      </c>
      <c r="ET5" s="3">
        <v>1</v>
      </c>
      <c r="EU5" s="3">
        <v>2</v>
      </c>
      <c r="EV5" s="7">
        <f t="shared" si="3"/>
        <v>1.5</v>
      </c>
      <c r="EW5" s="1" t="s">
        <v>665</v>
      </c>
      <c r="EX5" s="3">
        <v>1</v>
      </c>
      <c r="EY5" s="3">
        <v>0</v>
      </c>
      <c r="EZ5" s="3">
        <v>1</v>
      </c>
      <c r="FA5" s="3">
        <v>0</v>
      </c>
      <c r="FB5" s="3">
        <v>0</v>
      </c>
      <c r="FC5" s="3">
        <v>1</v>
      </c>
      <c r="FD5" s="3">
        <v>0</v>
      </c>
      <c r="FE5" s="3">
        <v>0</v>
      </c>
      <c r="FF5" s="3">
        <v>0</v>
      </c>
      <c r="FG5" s="3">
        <v>0</v>
      </c>
      <c r="FH5" s="3">
        <v>0</v>
      </c>
      <c r="FI5" s="1" t="s">
        <v>858</v>
      </c>
      <c r="FJ5" s="1">
        <v>21920760</v>
      </c>
      <c r="FK5" s="1" t="s">
        <v>859</v>
      </c>
      <c r="FL5" s="1" t="s">
        <v>860</v>
      </c>
      <c r="FM5" s="1">
        <v>217</v>
      </c>
    </row>
    <row r="6" spans="1:170" x14ac:dyDescent="0.25">
      <c r="A6" s="1" t="s">
        <v>932</v>
      </c>
      <c r="B6" s="1" t="s">
        <v>151</v>
      </c>
      <c r="C6" s="17" t="s">
        <v>1139</v>
      </c>
      <c r="D6" s="3" t="s">
        <v>1286</v>
      </c>
      <c r="E6" s="12" t="s">
        <v>1187</v>
      </c>
      <c r="F6" s="3" t="s">
        <v>1247</v>
      </c>
      <c r="G6" s="1" t="s">
        <v>861</v>
      </c>
      <c r="H6" s="1" t="s">
        <v>1401</v>
      </c>
      <c r="I6" s="1" t="s">
        <v>162</v>
      </c>
      <c r="J6" s="1" t="s">
        <v>159</v>
      </c>
      <c r="K6" s="1" t="s">
        <v>154</v>
      </c>
      <c r="L6" s="1" t="s">
        <v>154</v>
      </c>
      <c r="N6" s="3">
        <v>350</v>
      </c>
      <c r="O6" s="5">
        <v>350</v>
      </c>
      <c r="P6" s="3">
        <v>17</v>
      </c>
      <c r="Q6" s="1" t="s">
        <v>160</v>
      </c>
      <c r="R6" s="3">
        <v>1</v>
      </c>
      <c r="S6" s="3">
        <v>2</v>
      </c>
      <c r="T6" s="7">
        <f>AVERAGE(R6:S6)</f>
        <v>1.5</v>
      </c>
      <c r="U6" s="1" t="s">
        <v>206</v>
      </c>
      <c r="V6" s="3">
        <v>1</v>
      </c>
      <c r="W6" s="3">
        <v>0</v>
      </c>
      <c r="X6" s="3">
        <v>0</v>
      </c>
      <c r="Y6" s="3">
        <v>0</v>
      </c>
      <c r="Z6" s="3">
        <v>0</v>
      </c>
      <c r="AA6" s="3">
        <v>1</v>
      </c>
      <c r="AB6" s="3">
        <v>1</v>
      </c>
      <c r="AC6" s="3">
        <v>0</v>
      </c>
      <c r="AD6" s="3">
        <v>0</v>
      </c>
      <c r="AE6" s="3">
        <v>0</v>
      </c>
      <c r="AF6" s="3">
        <v>0</v>
      </c>
      <c r="AG6" s="1" t="s">
        <v>154</v>
      </c>
      <c r="AH6" s="1" t="s">
        <v>154</v>
      </c>
      <c r="AJ6" s="3">
        <v>340</v>
      </c>
      <c r="AK6" s="5">
        <v>340</v>
      </c>
      <c r="AL6" s="3">
        <v>17</v>
      </c>
      <c r="AM6" s="1" t="s">
        <v>160</v>
      </c>
      <c r="AN6" s="3">
        <v>1</v>
      </c>
      <c r="AO6" s="3">
        <v>2</v>
      </c>
      <c r="AP6" s="7">
        <f>AVERAGE(AN6:AO6)</f>
        <v>1.5</v>
      </c>
      <c r="AQ6" s="1" t="s">
        <v>206</v>
      </c>
      <c r="AR6" s="3">
        <v>1</v>
      </c>
      <c r="AS6" s="3">
        <v>0</v>
      </c>
      <c r="AT6" s="3">
        <v>0</v>
      </c>
      <c r="AU6" s="3">
        <v>0</v>
      </c>
      <c r="AV6" s="3">
        <v>0</v>
      </c>
      <c r="AW6" s="3">
        <v>1</v>
      </c>
      <c r="AX6" s="3">
        <v>1</v>
      </c>
      <c r="AY6" s="3">
        <v>0</v>
      </c>
      <c r="AZ6" s="3">
        <v>0</v>
      </c>
      <c r="BA6" s="3">
        <v>0</v>
      </c>
      <c r="BB6" s="3">
        <v>0</v>
      </c>
      <c r="BC6" s="1" t="s">
        <v>154</v>
      </c>
      <c r="BD6" s="1" t="s">
        <v>154</v>
      </c>
      <c r="BF6" s="3">
        <v>75</v>
      </c>
      <c r="BG6" s="5">
        <v>75</v>
      </c>
      <c r="BH6" s="3">
        <v>17</v>
      </c>
      <c r="BI6" s="1" t="s">
        <v>160</v>
      </c>
      <c r="BJ6" s="3">
        <v>1</v>
      </c>
      <c r="BK6" s="3">
        <v>2</v>
      </c>
      <c r="BL6" s="7">
        <f t="shared" si="0"/>
        <v>1.5</v>
      </c>
      <c r="BM6" s="1" t="s">
        <v>171</v>
      </c>
      <c r="BN6" s="3">
        <v>1</v>
      </c>
      <c r="BO6" s="3">
        <v>0</v>
      </c>
      <c r="BP6" s="3">
        <v>0</v>
      </c>
      <c r="BQ6" s="3">
        <v>0</v>
      </c>
      <c r="BR6" s="3">
        <v>0</v>
      </c>
      <c r="BS6" s="3">
        <v>1</v>
      </c>
      <c r="BT6" s="3">
        <v>0</v>
      </c>
      <c r="BU6" s="3">
        <v>0</v>
      </c>
      <c r="BV6" s="3">
        <v>0</v>
      </c>
      <c r="BW6" s="3">
        <v>0</v>
      </c>
      <c r="BX6" s="3">
        <v>0</v>
      </c>
      <c r="BY6" s="1" t="s">
        <v>154</v>
      </c>
      <c r="BZ6" s="1" t="s">
        <v>154</v>
      </c>
      <c r="CB6" s="3">
        <v>100</v>
      </c>
      <c r="CC6" s="5">
        <v>100</v>
      </c>
      <c r="CD6" s="3">
        <v>17</v>
      </c>
      <c r="CE6" s="1" t="s">
        <v>155</v>
      </c>
      <c r="CF6" s="3">
        <v>1</v>
      </c>
      <c r="CG6" s="3">
        <v>2</v>
      </c>
      <c r="CH6" s="7">
        <f>AVERAGE(CF6:CG6)</f>
        <v>1.5</v>
      </c>
      <c r="CI6" s="1" t="s">
        <v>172</v>
      </c>
      <c r="CJ6" s="3">
        <v>1</v>
      </c>
      <c r="CK6" s="3">
        <v>0</v>
      </c>
      <c r="CL6" s="3">
        <v>0</v>
      </c>
      <c r="CM6" s="3">
        <v>0</v>
      </c>
      <c r="CN6" s="3">
        <v>0</v>
      </c>
      <c r="CO6" s="3">
        <v>0</v>
      </c>
      <c r="CP6" s="3">
        <v>0</v>
      </c>
      <c r="CQ6" s="3">
        <v>0</v>
      </c>
      <c r="CR6" s="3">
        <v>0</v>
      </c>
      <c r="CS6" s="3">
        <v>0</v>
      </c>
      <c r="CT6" s="3">
        <v>0</v>
      </c>
      <c r="CU6" s="1" t="s">
        <v>154</v>
      </c>
      <c r="CV6" s="1" t="s">
        <v>154</v>
      </c>
      <c r="CW6" s="3">
        <v>1</v>
      </c>
      <c r="CX6" s="3">
        <v>90</v>
      </c>
      <c r="CY6" s="4">
        <v>90</v>
      </c>
      <c r="CZ6" s="3">
        <v>17</v>
      </c>
      <c r="DA6" s="1" t="s">
        <v>160</v>
      </c>
      <c r="DB6" s="3">
        <v>1</v>
      </c>
      <c r="DC6" s="3">
        <v>2</v>
      </c>
      <c r="DD6" s="7">
        <f t="shared" si="1"/>
        <v>1.5</v>
      </c>
      <c r="DE6" s="1" t="s">
        <v>206</v>
      </c>
      <c r="DF6" s="3">
        <v>1</v>
      </c>
      <c r="DG6" s="3">
        <v>0</v>
      </c>
      <c r="DH6" s="3">
        <v>0</v>
      </c>
      <c r="DI6" s="3">
        <v>0</v>
      </c>
      <c r="DJ6" s="3">
        <v>0</v>
      </c>
      <c r="DK6" s="3">
        <v>1</v>
      </c>
      <c r="DL6" s="3">
        <v>1</v>
      </c>
      <c r="DM6" s="3">
        <v>0</v>
      </c>
      <c r="DN6" s="3">
        <v>0</v>
      </c>
      <c r="DO6" s="3">
        <v>0</v>
      </c>
      <c r="DP6" s="3">
        <v>0</v>
      </c>
      <c r="DQ6" s="1" t="s">
        <v>154</v>
      </c>
      <c r="DR6" s="1" t="s">
        <v>154</v>
      </c>
      <c r="DT6" s="3">
        <v>80</v>
      </c>
      <c r="DU6" s="5">
        <v>80</v>
      </c>
      <c r="DV6" s="3">
        <v>17</v>
      </c>
      <c r="DW6" s="1" t="s">
        <v>160</v>
      </c>
      <c r="DX6" s="3">
        <v>1</v>
      </c>
      <c r="DY6" s="3">
        <v>2</v>
      </c>
      <c r="DZ6" s="7">
        <f t="shared" si="2"/>
        <v>1.5</v>
      </c>
      <c r="EA6" s="1" t="s">
        <v>206</v>
      </c>
      <c r="EB6" s="3">
        <v>1</v>
      </c>
      <c r="EC6" s="3">
        <v>0</v>
      </c>
      <c r="ED6" s="3">
        <v>0</v>
      </c>
      <c r="EE6" s="3">
        <v>0</v>
      </c>
      <c r="EF6" s="3">
        <v>0</v>
      </c>
      <c r="EG6" s="3">
        <v>1</v>
      </c>
      <c r="EH6" s="3">
        <v>1</v>
      </c>
      <c r="EI6" s="3">
        <v>0</v>
      </c>
      <c r="EJ6" s="3">
        <v>0</v>
      </c>
      <c r="EK6" s="3">
        <v>0</v>
      </c>
      <c r="EL6" s="3">
        <v>0</v>
      </c>
      <c r="EM6" s="1" t="s">
        <v>154</v>
      </c>
      <c r="EN6" s="1" t="s">
        <v>154</v>
      </c>
      <c r="EP6" s="5">
        <v>300</v>
      </c>
      <c r="EQ6" s="3">
        <v>300</v>
      </c>
      <c r="ER6" s="3">
        <v>17</v>
      </c>
      <c r="ES6" s="1" t="s">
        <v>160</v>
      </c>
      <c r="ET6" s="3">
        <v>1</v>
      </c>
      <c r="EU6" s="3">
        <v>2</v>
      </c>
      <c r="EV6" s="7">
        <f t="shared" si="3"/>
        <v>1.5</v>
      </c>
      <c r="EW6" s="1" t="s">
        <v>166</v>
      </c>
      <c r="EX6" s="3">
        <v>1</v>
      </c>
      <c r="EY6" s="3">
        <v>0</v>
      </c>
      <c r="EZ6" s="3">
        <v>1</v>
      </c>
      <c r="FA6" s="3">
        <v>0</v>
      </c>
      <c r="FB6" s="3">
        <v>0</v>
      </c>
      <c r="FC6" s="3">
        <v>0</v>
      </c>
      <c r="FD6" s="3">
        <v>0</v>
      </c>
      <c r="FE6" s="3">
        <v>0</v>
      </c>
      <c r="FF6" s="3">
        <v>0</v>
      </c>
      <c r="FG6" s="3">
        <v>0</v>
      </c>
      <c r="FH6" s="3">
        <v>0</v>
      </c>
      <c r="FI6" s="1" t="s">
        <v>862</v>
      </c>
      <c r="FJ6" s="1">
        <v>21920795</v>
      </c>
      <c r="FK6" s="1" t="s">
        <v>863</v>
      </c>
      <c r="FL6" s="1" t="s">
        <v>864</v>
      </c>
      <c r="FM6" s="1">
        <v>218</v>
      </c>
    </row>
    <row r="7" spans="1:170" x14ac:dyDescent="0.25">
      <c r="A7" s="1" t="s">
        <v>1009</v>
      </c>
      <c r="B7" s="1" t="s">
        <v>161</v>
      </c>
      <c r="C7" s="1" t="s">
        <v>1143</v>
      </c>
      <c r="D7" s="3" t="s">
        <v>1291</v>
      </c>
      <c r="E7" s="12" t="s">
        <v>1211</v>
      </c>
      <c r="F7" s="3" t="s">
        <v>1272</v>
      </c>
      <c r="G7" s="1" t="s">
        <v>566</v>
      </c>
      <c r="H7" s="1" t="s">
        <v>1387</v>
      </c>
      <c r="I7" s="1" t="s">
        <v>162</v>
      </c>
      <c r="J7" s="1" t="s">
        <v>153</v>
      </c>
      <c r="K7" s="1" t="s">
        <v>154</v>
      </c>
      <c r="L7" s="1" t="s">
        <v>154</v>
      </c>
      <c r="N7" s="3">
        <v>290</v>
      </c>
      <c r="O7" s="5">
        <v>290</v>
      </c>
      <c r="P7" s="3">
        <v>24</v>
      </c>
      <c r="Q7" s="1" t="s">
        <v>160</v>
      </c>
      <c r="R7" s="3">
        <v>7</v>
      </c>
      <c r="T7" s="7">
        <f>AVERAGE(R7:S7)</f>
        <v>7</v>
      </c>
      <c r="U7" s="1" t="s">
        <v>509</v>
      </c>
      <c r="V7" s="3">
        <v>0</v>
      </c>
      <c r="W7" s="3">
        <v>0</v>
      </c>
      <c r="X7" s="3">
        <v>0</v>
      </c>
      <c r="Y7" s="3">
        <v>1</v>
      </c>
      <c r="Z7" s="3">
        <v>1</v>
      </c>
      <c r="AA7" s="3">
        <v>0</v>
      </c>
      <c r="AB7" s="3">
        <v>1</v>
      </c>
      <c r="AC7" s="3">
        <v>0</v>
      </c>
      <c r="AD7" s="3">
        <v>0</v>
      </c>
      <c r="AE7" s="3">
        <v>0</v>
      </c>
      <c r="AF7" s="3">
        <v>0</v>
      </c>
      <c r="AG7" s="1" t="s">
        <v>154</v>
      </c>
      <c r="AH7" s="1" t="s">
        <v>154</v>
      </c>
      <c r="AJ7" s="3">
        <v>315</v>
      </c>
      <c r="AK7" s="5">
        <v>315</v>
      </c>
      <c r="AL7" s="3">
        <v>19</v>
      </c>
      <c r="AM7" s="1" t="s">
        <v>160</v>
      </c>
      <c r="AN7" s="3">
        <v>7</v>
      </c>
      <c r="AP7" s="7">
        <f>AVERAGE(AN7:AO7)</f>
        <v>7</v>
      </c>
      <c r="AQ7" s="1" t="s">
        <v>509</v>
      </c>
      <c r="AR7" s="3">
        <v>0</v>
      </c>
      <c r="AS7" s="3">
        <v>0</v>
      </c>
      <c r="AT7" s="3">
        <v>0</v>
      </c>
      <c r="AU7" s="3">
        <v>1</v>
      </c>
      <c r="AV7" s="3">
        <v>1</v>
      </c>
      <c r="AW7" s="3">
        <v>0</v>
      </c>
      <c r="AX7" s="3">
        <v>1</v>
      </c>
      <c r="AY7" s="3">
        <v>0</v>
      </c>
      <c r="AZ7" s="3">
        <v>0</v>
      </c>
      <c r="BA7" s="3">
        <v>0</v>
      </c>
      <c r="BB7" s="3">
        <v>0</v>
      </c>
      <c r="BC7" s="1" t="s">
        <v>154</v>
      </c>
      <c r="BD7" s="1" t="s">
        <v>154</v>
      </c>
      <c r="BF7" s="3">
        <v>100</v>
      </c>
      <c r="BG7" s="5">
        <v>100</v>
      </c>
      <c r="BH7" s="3">
        <v>24</v>
      </c>
      <c r="BI7" s="1" t="s">
        <v>160</v>
      </c>
      <c r="BJ7" s="3">
        <v>1</v>
      </c>
      <c r="BL7" s="7">
        <f t="shared" si="0"/>
        <v>1</v>
      </c>
      <c r="BM7" s="1" t="s">
        <v>375</v>
      </c>
      <c r="BN7" s="3">
        <v>0</v>
      </c>
      <c r="BO7" s="3">
        <v>0</v>
      </c>
      <c r="BP7" s="3">
        <v>0</v>
      </c>
      <c r="BQ7" s="3">
        <v>0</v>
      </c>
      <c r="BR7" s="3">
        <v>0</v>
      </c>
      <c r="BS7" s="3">
        <v>0</v>
      </c>
      <c r="BT7" s="3">
        <v>1</v>
      </c>
      <c r="BU7" s="3">
        <v>0</v>
      </c>
      <c r="BV7" s="3">
        <v>0</v>
      </c>
      <c r="BW7" s="3">
        <v>0</v>
      </c>
      <c r="BX7" s="3">
        <v>0</v>
      </c>
      <c r="BY7" s="1" t="s">
        <v>154</v>
      </c>
      <c r="BZ7" s="1" t="s">
        <v>154</v>
      </c>
      <c r="CB7" s="3">
        <v>250</v>
      </c>
      <c r="CC7" s="5">
        <v>250</v>
      </c>
      <c r="CD7" s="3">
        <v>24</v>
      </c>
      <c r="CE7" s="1" t="s">
        <v>160</v>
      </c>
      <c r="CF7" s="3">
        <v>1</v>
      </c>
      <c r="CH7" s="7">
        <f>AVERAGE(CF7:CG7)</f>
        <v>1</v>
      </c>
      <c r="CI7" s="1" t="s">
        <v>375</v>
      </c>
      <c r="CJ7" s="3">
        <v>0</v>
      </c>
      <c r="CK7" s="3">
        <v>0</v>
      </c>
      <c r="CL7" s="3">
        <v>0</v>
      </c>
      <c r="CM7" s="3">
        <v>0</v>
      </c>
      <c r="CN7" s="3">
        <v>0</v>
      </c>
      <c r="CO7" s="3">
        <v>0</v>
      </c>
      <c r="CP7" s="3">
        <v>1</v>
      </c>
      <c r="CQ7" s="3">
        <v>0</v>
      </c>
      <c r="CR7" s="3">
        <v>0</v>
      </c>
      <c r="CS7" s="3">
        <v>0</v>
      </c>
      <c r="CT7" s="3">
        <v>0</v>
      </c>
      <c r="CU7" s="1" t="s">
        <v>154</v>
      </c>
      <c r="CV7" s="1" t="s">
        <v>154</v>
      </c>
      <c r="CW7" s="3">
        <v>70</v>
      </c>
      <c r="CX7" s="3">
        <v>100</v>
      </c>
      <c r="CY7" s="11">
        <f>CX7/CW7*100</f>
        <v>142.85714285714286</v>
      </c>
      <c r="CZ7" s="3">
        <v>29</v>
      </c>
      <c r="DA7" s="1" t="s">
        <v>160</v>
      </c>
      <c r="DB7" s="3">
        <v>1</v>
      </c>
      <c r="DD7" s="7">
        <f t="shared" si="1"/>
        <v>1</v>
      </c>
      <c r="DE7" s="1" t="s">
        <v>375</v>
      </c>
      <c r="DF7" s="3">
        <v>0</v>
      </c>
      <c r="DG7" s="3">
        <v>0</v>
      </c>
      <c r="DH7" s="3">
        <v>0</v>
      </c>
      <c r="DI7" s="3">
        <v>0</v>
      </c>
      <c r="DJ7" s="3">
        <v>0</v>
      </c>
      <c r="DK7" s="3">
        <v>0</v>
      </c>
      <c r="DL7" s="3">
        <v>1</v>
      </c>
      <c r="DM7" s="3">
        <v>0</v>
      </c>
      <c r="DN7" s="3">
        <v>0</v>
      </c>
      <c r="DO7" s="3">
        <v>0</v>
      </c>
      <c r="DP7" s="3">
        <v>0</v>
      </c>
      <c r="DQ7" s="1" t="s">
        <v>154</v>
      </c>
      <c r="DR7" s="1" t="s">
        <v>154</v>
      </c>
      <c r="DT7" s="3">
        <v>100</v>
      </c>
      <c r="DU7" s="5">
        <v>100</v>
      </c>
      <c r="DV7" s="3">
        <v>24</v>
      </c>
      <c r="DW7" s="1" t="s">
        <v>160</v>
      </c>
      <c r="DX7" s="3">
        <v>1</v>
      </c>
      <c r="DZ7" s="7">
        <f t="shared" si="2"/>
        <v>1</v>
      </c>
      <c r="EA7" s="1" t="s">
        <v>375</v>
      </c>
      <c r="EB7" s="3">
        <v>0</v>
      </c>
      <c r="EC7" s="3">
        <v>0</v>
      </c>
      <c r="ED7" s="3">
        <v>0</v>
      </c>
      <c r="EE7" s="3">
        <v>0</v>
      </c>
      <c r="EF7" s="3">
        <v>0</v>
      </c>
      <c r="EG7" s="3">
        <v>0</v>
      </c>
      <c r="EH7" s="3">
        <v>1</v>
      </c>
      <c r="EI7" s="3">
        <v>0</v>
      </c>
      <c r="EJ7" s="3">
        <v>0</v>
      </c>
      <c r="EK7" s="3">
        <v>0</v>
      </c>
      <c r="EL7" s="3">
        <v>0</v>
      </c>
      <c r="EM7" s="1" t="s">
        <v>154</v>
      </c>
      <c r="EN7" s="1" t="s">
        <v>154</v>
      </c>
      <c r="EP7" s="5">
        <v>400</v>
      </c>
      <c r="EQ7" s="3">
        <v>400</v>
      </c>
      <c r="ER7" s="3">
        <v>24</v>
      </c>
      <c r="ES7" s="1" t="s">
        <v>160</v>
      </c>
      <c r="ET7" s="3">
        <v>1</v>
      </c>
      <c r="EV7" s="7">
        <f t="shared" si="3"/>
        <v>1</v>
      </c>
      <c r="EW7" s="1" t="s">
        <v>375</v>
      </c>
      <c r="EX7" s="3">
        <v>0</v>
      </c>
      <c r="EY7" s="3">
        <v>0</v>
      </c>
      <c r="EZ7" s="3">
        <v>0</v>
      </c>
      <c r="FA7" s="3">
        <v>0</v>
      </c>
      <c r="FB7" s="3">
        <v>0</v>
      </c>
      <c r="FC7" s="3">
        <v>0</v>
      </c>
      <c r="FD7" s="3">
        <v>1</v>
      </c>
      <c r="FE7" s="3">
        <v>0</v>
      </c>
      <c r="FF7" s="3">
        <v>0</v>
      </c>
      <c r="FG7" s="3">
        <v>0</v>
      </c>
      <c r="FH7" s="3">
        <v>0</v>
      </c>
      <c r="FJ7" s="1">
        <v>21824255</v>
      </c>
      <c r="FK7" s="1" t="s">
        <v>567</v>
      </c>
      <c r="FL7" s="1" t="s">
        <v>568</v>
      </c>
      <c r="FM7" s="1">
        <v>117</v>
      </c>
    </row>
    <row r="8" spans="1:170" x14ac:dyDescent="0.25">
      <c r="A8" s="1" t="s">
        <v>1036</v>
      </c>
      <c r="B8" s="1" t="s">
        <v>161</v>
      </c>
      <c r="C8" s="1" t="s">
        <v>1143</v>
      </c>
      <c r="D8" s="3" t="s">
        <v>1291</v>
      </c>
      <c r="E8" s="12" t="s">
        <v>1211</v>
      </c>
      <c r="F8" s="3" t="s">
        <v>1272</v>
      </c>
      <c r="G8" s="1" t="s">
        <v>570</v>
      </c>
      <c r="H8" s="1" t="s">
        <v>1378</v>
      </c>
      <c r="I8" s="1" t="s">
        <v>162</v>
      </c>
      <c r="J8" s="1" t="s">
        <v>153</v>
      </c>
      <c r="K8" s="1" t="s">
        <v>154</v>
      </c>
      <c r="L8" s="1" t="s">
        <v>154</v>
      </c>
      <c r="N8" s="3">
        <v>290</v>
      </c>
      <c r="O8" s="5">
        <v>290</v>
      </c>
      <c r="P8" s="3">
        <v>24</v>
      </c>
      <c r="Q8" s="1" t="s">
        <v>160</v>
      </c>
      <c r="R8" s="3">
        <v>4</v>
      </c>
      <c r="T8" s="7">
        <f>AVERAGE(R8:S8)</f>
        <v>4</v>
      </c>
      <c r="U8" s="1" t="s">
        <v>571</v>
      </c>
      <c r="V8" s="3">
        <v>0</v>
      </c>
      <c r="W8" s="3">
        <v>0</v>
      </c>
      <c r="X8" s="3">
        <v>0</v>
      </c>
      <c r="Y8" s="3">
        <v>0</v>
      </c>
      <c r="Z8" s="3">
        <v>1</v>
      </c>
      <c r="AA8" s="3">
        <v>0</v>
      </c>
      <c r="AB8" s="3">
        <v>1</v>
      </c>
      <c r="AC8" s="3">
        <v>0</v>
      </c>
      <c r="AD8" s="3">
        <v>0</v>
      </c>
      <c r="AE8" s="3">
        <v>0</v>
      </c>
      <c r="AF8" s="3">
        <v>0</v>
      </c>
      <c r="AG8" s="1" t="s">
        <v>154</v>
      </c>
      <c r="AH8" s="1" t="s">
        <v>154</v>
      </c>
      <c r="AJ8" s="3">
        <v>315</v>
      </c>
      <c r="AK8" s="5">
        <v>315</v>
      </c>
      <c r="AL8" s="3">
        <v>19</v>
      </c>
      <c r="AM8" s="1" t="s">
        <v>160</v>
      </c>
      <c r="AN8" s="3">
        <v>7</v>
      </c>
      <c r="AP8" s="7">
        <f>AVERAGE(AN8:AO8)</f>
        <v>7</v>
      </c>
      <c r="AQ8" s="1" t="s">
        <v>571</v>
      </c>
      <c r="AR8" s="3">
        <v>0</v>
      </c>
      <c r="AS8" s="3">
        <v>0</v>
      </c>
      <c r="AT8" s="3">
        <v>0</v>
      </c>
      <c r="AU8" s="3">
        <v>0</v>
      </c>
      <c r="AV8" s="3">
        <v>1</v>
      </c>
      <c r="AW8" s="3">
        <v>0</v>
      </c>
      <c r="AX8" s="3">
        <v>1</v>
      </c>
      <c r="AY8" s="3">
        <v>0</v>
      </c>
      <c r="AZ8" s="3">
        <v>0</v>
      </c>
      <c r="BA8" s="3">
        <v>0</v>
      </c>
      <c r="BB8" s="3">
        <v>0</v>
      </c>
      <c r="BC8" s="1" t="s">
        <v>154</v>
      </c>
      <c r="BD8" s="1" t="s">
        <v>154</v>
      </c>
      <c r="BF8" s="3">
        <v>100</v>
      </c>
      <c r="BG8" s="5">
        <v>100</v>
      </c>
      <c r="BH8" s="3">
        <v>24</v>
      </c>
      <c r="BI8" s="1" t="s">
        <v>160</v>
      </c>
      <c r="BJ8" s="3">
        <v>1</v>
      </c>
      <c r="BL8" s="7">
        <f t="shared" si="0"/>
        <v>1</v>
      </c>
      <c r="BM8" s="1" t="s">
        <v>375</v>
      </c>
      <c r="BN8" s="3">
        <v>0</v>
      </c>
      <c r="BO8" s="3">
        <v>0</v>
      </c>
      <c r="BP8" s="3">
        <v>0</v>
      </c>
      <c r="BQ8" s="3">
        <v>0</v>
      </c>
      <c r="BR8" s="3">
        <v>0</v>
      </c>
      <c r="BS8" s="3">
        <v>0</v>
      </c>
      <c r="BT8" s="3">
        <v>1</v>
      </c>
      <c r="BU8" s="3">
        <v>0</v>
      </c>
      <c r="BV8" s="3">
        <v>0</v>
      </c>
      <c r="BW8" s="3">
        <v>0</v>
      </c>
      <c r="BX8" s="3">
        <v>0</v>
      </c>
      <c r="BY8" s="1" t="s">
        <v>154</v>
      </c>
      <c r="BZ8" s="1" t="s">
        <v>154</v>
      </c>
      <c r="CB8" s="3">
        <v>250</v>
      </c>
      <c r="CC8" s="5">
        <v>250</v>
      </c>
      <c r="CD8" s="3">
        <v>24</v>
      </c>
      <c r="CE8" s="1" t="s">
        <v>160</v>
      </c>
      <c r="CF8" s="3">
        <v>1</v>
      </c>
      <c r="CH8" s="7">
        <f>AVERAGE(CF8:CG8)</f>
        <v>1</v>
      </c>
      <c r="CI8" s="1" t="s">
        <v>375</v>
      </c>
      <c r="CJ8" s="3">
        <v>0</v>
      </c>
      <c r="CK8" s="3">
        <v>0</v>
      </c>
      <c r="CL8" s="3">
        <v>0</v>
      </c>
      <c r="CM8" s="3">
        <v>0</v>
      </c>
      <c r="CN8" s="3">
        <v>0</v>
      </c>
      <c r="CO8" s="3">
        <v>0</v>
      </c>
      <c r="CP8" s="3">
        <v>1</v>
      </c>
      <c r="CQ8" s="3">
        <v>0</v>
      </c>
      <c r="CR8" s="3">
        <v>0</v>
      </c>
      <c r="CS8" s="3">
        <v>0</v>
      </c>
      <c r="CT8" s="3">
        <v>0</v>
      </c>
      <c r="CU8" s="1" t="s">
        <v>154</v>
      </c>
      <c r="CV8" s="1" t="s">
        <v>154</v>
      </c>
      <c r="CW8" s="3">
        <v>70</v>
      </c>
      <c r="CX8" s="3">
        <v>100</v>
      </c>
      <c r="CY8" s="11">
        <f>CX8/CW8*100</f>
        <v>142.85714285714286</v>
      </c>
      <c r="CZ8" s="3">
        <v>24</v>
      </c>
      <c r="DA8" s="1" t="s">
        <v>160</v>
      </c>
      <c r="DB8" s="3">
        <v>1</v>
      </c>
      <c r="DD8" s="7">
        <f t="shared" si="1"/>
        <v>1</v>
      </c>
      <c r="DE8" s="1" t="s">
        <v>375</v>
      </c>
      <c r="DF8" s="3">
        <v>0</v>
      </c>
      <c r="DG8" s="3">
        <v>0</v>
      </c>
      <c r="DH8" s="3">
        <v>0</v>
      </c>
      <c r="DI8" s="3">
        <v>0</v>
      </c>
      <c r="DJ8" s="3">
        <v>0</v>
      </c>
      <c r="DK8" s="3">
        <v>0</v>
      </c>
      <c r="DL8" s="3">
        <v>1</v>
      </c>
      <c r="DM8" s="3">
        <v>0</v>
      </c>
      <c r="DN8" s="3">
        <v>0</v>
      </c>
      <c r="DO8" s="3">
        <v>0</v>
      </c>
      <c r="DP8" s="3">
        <v>0</v>
      </c>
      <c r="DQ8" s="1" t="s">
        <v>154</v>
      </c>
      <c r="DR8" s="1" t="s">
        <v>154</v>
      </c>
      <c r="DT8" s="3">
        <v>100</v>
      </c>
      <c r="DU8" s="5">
        <v>100</v>
      </c>
      <c r="DV8" s="3">
        <v>24</v>
      </c>
      <c r="DW8" s="1" t="s">
        <v>160</v>
      </c>
      <c r="DX8" s="3">
        <v>1</v>
      </c>
      <c r="DZ8" s="7">
        <f t="shared" si="2"/>
        <v>1</v>
      </c>
      <c r="EA8" s="1" t="s">
        <v>375</v>
      </c>
      <c r="EB8" s="3">
        <v>0</v>
      </c>
      <c r="EC8" s="3">
        <v>0</v>
      </c>
      <c r="ED8" s="3">
        <v>0</v>
      </c>
      <c r="EE8" s="3">
        <v>0</v>
      </c>
      <c r="EF8" s="3">
        <v>0</v>
      </c>
      <c r="EG8" s="3">
        <v>0</v>
      </c>
      <c r="EH8" s="3">
        <v>1</v>
      </c>
      <c r="EI8" s="3">
        <v>0</v>
      </c>
      <c r="EJ8" s="3">
        <v>0</v>
      </c>
      <c r="EK8" s="3">
        <v>0</v>
      </c>
      <c r="EL8" s="3">
        <v>0</v>
      </c>
      <c r="EM8" s="1" t="s">
        <v>154</v>
      </c>
      <c r="EN8" s="1" t="s">
        <v>154</v>
      </c>
      <c r="EP8" s="5">
        <v>400</v>
      </c>
      <c r="EQ8" s="3">
        <v>400</v>
      </c>
      <c r="ER8" s="3">
        <v>24</v>
      </c>
      <c r="ES8" s="1" t="s">
        <v>160</v>
      </c>
      <c r="ET8" s="3">
        <v>1</v>
      </c>
      <c r="EV8" s="7">
        <f t="shared" si="3"/>
        <v>1</v>
      </c>
      <c r="EW8" s="1" t="s">
        <v>375</v>
      </c>
      <c r="EX8" s="3">
        <v>0</v>
      </c>
      <c r="EY8" s="3">
        <v>0</v>
      </c>
      <c r="EZ8" s="3">
        <v>0</v>
      </c>
      <c r="FA8" s="3">
        <v>0</v>
      </c>
      <c r="FB8" s="3">
        <v>0</v>
      </c>
      <c r="FC8" s="3">
        <v>0</v>
      </c>
      <c r="FD8" s="3">
        <v>1</v>
      </c>
      <c r="FE8" s="3">
        <v>0</v>
      </c>
      <c r="FF8" s="3">
        <v>0</v>
      </c>
      <c r="FG8" s="3">
        <v>0</v>
      </c>
      <c r="FH8" s="3">
        <v>0</v>
      </c>
      <c r="FJ8" s="1">
        <v>21824752</v>
      </c>
      <c r="FK8" s="1" t="s">
        <v>572</v>
      </c>
      <c r="FL8" s="1" t="s">
        <v>573</v>
      </c>
      <c r="FM8" s="1">
        <v>118</v>
      </c>
    </row>
    <row r="9" spans="1:170" x14ac:dyDescent="0.25">
      <c r="A9" s="1" t="s">
        <v>909</v>
      </c>
      <c r="C9" s="1" t="s">
        <v>1136</v>
      </c>
      <c r="D9" s="1" t="s">
        <v>1283</v>
      </c>
      <c r="E9" s="25" t="s">
        <v>1359</v>
      </c>
      <c r="F9" s="1" t="s">
        <v>1406</v>
      </c>
      <c r="G9" s="1" t="s">
        <v>1371</v>
      </c>
      <c r="H9" s="1" t="s">
        <v>1589</v>
      </c>
      <c r="I9" s="1" t="s">
        <v>1361</v>
      </c>
      <c r="J9" s="1" t="s">
        <v>153</v>
      </c>
      <c r="K9" s="1" t="s">
        <v>1362</v>
      </c>
      <c r="L9" s="1" t="s">
        <v>1362</v>
      </c>
      <c r="N9" s="1">
        <v>355</v>
      </c>
      <c r="O9" s="4">
        <v>355</v>
      </c>
      <c r="P9" s="1">
        <v>18</v>
      </c>
      <c r="Q9" s="1" t="s">
        <v>160</v>
      </c>
      <c r="R9" s="1">
        <v>2</v>
      </c>
      <c r="S9" s="1">
        <v>5</v>
      </c>
      <c r="T9" s="8">
        <v>3.5</v>
      </c>
      <c r="U9" s="22" t="s">
        <v>1412</v>
      </c>
      <c r="V9" s="1">
        <v>1</v>
      </c>
      <c r="W9" s="3">
        <v>0</v>
      </c>
      <c r="X9" s="3">
        <v>0</v>
      </c>
      <c r="Y9" s="3">
        <v>0</v>
      </c>
      <c r="Z9" s="3">
        <v>1</v>
      </c>
      <c r="AA9" s="3">
        <v>0</v>
      </c>
      <c r="AB9" s="3">
        <v>0</v>
      </c>
      <c r="AC9" s="3">
        <v>0</v>
      </c>
      <c r="AD9" s="3">
        <v>0</v>
      </c>
      <c r="AE9" s="3">
        <v>0</v>
      </c>
      <c r="AF9" s="3">
        <v>0</v>
      </c>
      <c r="AG9" s="1" t="s">
        <v>1362</v>
      </c>
      <c r="AH9" s="1" t="s">
        <v>1362</v>
      </c>
      <c r="AJ9" s="1">
        <v>345</v>
      </c>
      <c r="AK9" s="4">
        <v>345</v>
      </c>
      <c r="AL9" s="1">
        <v>19</v>
      </c>
      <c r="AM9" s="1" t="s">
        <v>160</v>
      </c>
      <c r="AN9" s="1">
        <v>5</v>
      </c>
      <c r="AO9" s="1">
        <v>7</v>
      </c>
      <c r="AP9" s="8">
        <v>6</v>
      </c>
      <c r="AQ9" s="1" t="s">
        <v>1452</v>
      </c>
      <c r="AR9" s="1">
        <f>IF(ISNUMBER(FIND("Price Inflation", AQ9)), 1, 0)</f>
        <v>1</v>
      </c>
      <c r="AS9" s="1">
        <f>IF(ISNUMBER(FIND("Liquidity Shortage", AQ9)), 1, 0)</f>
        <v>1</v>
      </c>
      <c r="AT9" s="1">
        <f>IF(ISNUMBER(FIND("Shortage of Demand", AQ9)), 1, 0)</f>
        <v>0</v>
      </c>
      <c r="AU9" s="1">
        <f>IF(ISNUMBER(FIND("Insecurity and Instability", AQ9)), 1, 0)</f>
        <v>0</v>
      </c>
      <c r="AV9" s="1">
        <f>IF(ISNUMBER(FIND("Supply Shortage", AQ9)), 1, 0)</f>
        <v>0</v>
      </c>
      <c r="AW9" s="1">
        <f>IF(ISNUMBER(FIND("Government Regulations", AQ9)), 1, 0)</f>
        <v>0</v>
      </c>
      <c r="AX9" s="1">
        <f>IF(ISNUMBER(FIND("Transportation Issues", AQ9)), 1, 0)</f>
        <v>0</v>
      </c>
      <c r="AY9" s="3">
        <v>0</v>
      </c>
      <c r="AZ9" s="1">
        <f>IF(ISNUMBER(FIND("Do Not Know", AQ9)), 1, 0)</f>
        <v>0</v>
      </c>
      <c r="BA9" s="1">
        <f>IF(ISNUMBER(FIND("No Constraints", AQ9)), 1, 0)</f>
        <v>0</v>
      </c>
      <c r="BB9" s="1">
        <f>IF(ISNUMBER(FIND("Vendor Did Not Answer", AR9)), 1, 0)</f>
        <v>0</v>
      </c>
      <c r="BC9" s="1" t="s">
        <v>1362</v>
      </c>
      <c r="BD9" s="1" t="s">
        <v>1365</v>
      </c>
      <c r="BE9" s="1">
        <v>5</v>
      </c>
      <c r="BF9" s="1">
        <v>100</v>
      </c>
      <c r="BH9" s="1">
        <v>11</v>
      </c>
      <c r="BI9" s="1" t="s">
        <v>160</v>
      </c>
      <c r="BJ9" s="1">
        <v>1</v>
      </c>
      <c r="BK9" s="1">
        <v>3</v>
      </c>
      <c r="BL9" s="8">
        <v>2</v>
      </c>
      <c r="BM9" s="1" t="s">
        <v>1460</v>
      </c>
      <c r="BN9" s="1">
        <f>IF(ISNUMBER(FIND("Price Inflation", BM9)), 1, 0)</f>
        <v>0</v>
      </c>
      <c r="BO9" s="1">
        <f>IF(ISNUMBER(FIND("Liquidity Shortage", BM9)), 1, 0)</f>
        <v>0</v>
      </c>
      <c r="BP9" s="1">
        <f>IF(ISNUMBER(FIND("Shortage of Demand", BM9)), 1, 0)</f>
        <v>0</v>
      </c>
      <c r="BQ9" s="1">
        <f>IF(ISNUMBER(FIND("Insecurity and Instability", BM9)), 1, 0)</f>
        <v>0</v>
      </c>
      <c r="BR9" s="1">
        <f>IF(ISNUMBER(FIND("Supply Shortage", BM9)), 1, 0)</f>
        <v>0</v>
      </c>
      <c r="BS9" s="1">
        <f>IF(ISNUMBER(FIND("Government Regulations", BM9)), 1, 0)</f>
        <v>0</v>
      </c>
      <c r="BT9" s="1">
        <f>IF(ISNUMBER(FIND("Government Regulations", BM9)), 1, 0)</f>
        <v>0</v>
      </c>
      <c r="BU9" s="1">
        <f>IF(ISNUMBER(FIND("Transportation Issues", BM9)), 1, 0)</f>
        <v>0</v>
      </c>
      <c r="BV9" s="1">
        <f>IF(ISNUMBER(FIND("Do Not Know", BM9)), 1, 0)</f>
        <v>0</v>
      </c>
      <c r="BW9" s="1">
        <f>IF(ISNUMBER(FIND("No Constraints", BM9)), 1, 0)</f>
        <v>1</v>
      </c>
      <c r="BX9" s="1">
        <f>IF(ISNUMBER(FIND("Vendor Did Not Answer", BM9)), 1, 0)</f>
        <v>0</v>
      </c>
      <c r="BY9" s="1" t="s">
        <v>1362</v>
      </c>
      <c r="BZ9" s="1" t="s">
        <v>1362</v>
      </c>
      <c r="CB9" s="1">
        <v>80</v>
      </c>
      <c r="CC9" s="4">
        <v>80</v>
      </c>
      <c r="CD9" s="1">
        <v>11</v>
      </c>
      <c r="CE9" s="1" t="s">
        <v>160</v>
      </c>
      <c r="CF9" s="1">
        <v>7</v>
      </c>
      <c r="CG9" s="1">
        <v>30</v>
      </c>
      <c r="CH9" s="8">
        <v>18.5</v>
      </c>
      <c r="CI9" s="1" t="s">
        <v>1471</v>
      </c>
      <c r="CJ9" s="1">
        <f>IF(ISNUMBER(FIND("Price Inflation", CI9)), 1, 0)</f>
        <v>1</v>
      </c>
      <c r="CK9" s="1">
        <f>IF(ISNUMBER(FIND("Liquidity Shortage", CI9)), 1, 0)</f>
        <v>0</v>
      </c>
      <c r="CL9" s="1">
        <f>IF(ISNUMBER(FIND("Shortage of Demand", CI9)), 1, 0)</f>
        <v>0</v>
      </c>
      <c r="CM9" s="1">
        <f>IF(ISNUMBER(FIND("Insecurity and Instability", CI9)), 1, 0)</f>
        <v>0</v>
      </c>
      <c r="CN9" s="1">
        <f>IF(ISNUMBER(FIND("Supply Shortage", CI9)), 1, 0)</f>
        <v>1</v>
      </c>
      <c r="CO9" s="1">
        <f>IF(ISNUMBER(FIND("Government Regulations", CI9)), 1, 0)</f>
        <v>0</v>
      </c>
      <c r="CP9" s="1">
        <f>IF(ISNUMBER(FIND("Government Regulations", CI9)), 1, 0)</f>
        <v>0</v>
      </c>
      <c r="CQ9" s="1">
        <f>IF(ISNUMBER(FIND("Transportation Issues", CI9)), 1, 0)</f>
        <v>0</v>
      </c>
      <c r="CR9" s="1">
        <f>IF(ISNUMBER(FIND("Do Not Know", CI9)), 1, 0)</f>
        <v>0</v>
      </c>
      <c r="CS9" s="1">
        <f>IF(ISNUMBER(FIND("No Constraints", CI9)), 1, 0)</f>
        <v>0</v>
      </c>
      <c r="CT9" s="1">
        <f>IF(ISNUMBER(FIND("Vendor Did Not Answer", CI9)), 1, 0)</f>
        <v>0</v>
      </c>
      <c r="CU9" s="1" t="s">
        <v>1362</v>
      </c>
      <c r="CV9" s="1" t="s">
        <v>1362</v>
      </c>
      <c r="CX9" s="1">
        <v>90</v>
      </c>
      <c r="CY9" s="4">
        <v>90</v>
      </c>
      <c r="CZ9" s="1">
        <v>11</v>
      </c>
      <c r="DA9" s="1" t="s">
        <v>160</v>
      </c>
      <c r="DB9" s="1">
        <v>5</v>
      </c>
      <c r="DC9" s="1">
        <v>20</v>
      </c>
      <c r="DD9" s="8">
        <v>12.5</v>
      </c>
      <c r="DE9" s="1" t="s">
        <v>1461</v>
      </c>
      <c r="DF9" s="1">
        <f>IF(ISNUMBER(FIND("Price Inflation", DE9)), 1, 0)</f>
        <v>0</v>
      </c>
      <c r="DG9" s="1">
        <f>IF(ISNUMBER(FIND("Liquidity Shortage", DE9)), 1, 0)</f>
        <v>0</v>
      </c>
      <c r="DH9" s="1">
        <f>IF(ISNUMBER(FIND("Shortage of Demand", DE9)), 1, 0)</f>
        <v>1</v>
      </c>
      <c r="DI9" s="1">
        <f>IF(ISNUMBER(FIND("Insecurity and Instability", DE9)), 1, 0)</f>
        <v>0</v>
      </c>
      <c r="DJ9" s="1">
        <f>IF(ISNUMBER(FIND("Supply Shortage", DE9)), 1, 0)</f>
        <v>0</v>
      </c>
      <c r="DK9" s="1">
        <f>IF(ISNUMBER(FIND("Government Regulations", DE9)), 1, 0)</f>
        <v>0</v>
      </c>
      <c r="DL9" s="1">
        <f>IF(ISNUMBER(FIND("Transportation Issues", DE9)), 1, 0)</f>
        <v>0</v>
      </c>
      <c r="DM9" s="3">
        <v>0</v>
      </c>
      <c r="DN9" s="1">
        <f>IF(ISNUMBER(FIND("Do Not Know", DE9)), 1, 0)</f>
        <v>0</v>
      </c>
      <c r="DO9" s="1">
        <f>IF(ISNUMBER(FIND("No Constraints", DE9)), 1, 0)</f>
        <v>0</v>
      </c>
      <c r="DP9" s="1">
        <f>IF(ISNUMBER(FIND("Vendor Did Not Answer", DE9)), 1, 0)</f>
        <v>0</v>
      </c>
      <c r="DQ9" s="1" t="s">
        <v>1362</v>
      </c>
      <c r="DR9" s="1" t="s">
        <v>1362</v>
      </c>
      <c r="DT9" s="1">
        <v>60</v>
      </c>
      <c r="DU9" s="11">
        <v>60</v>
      </c>
      <c r="DV9" s="1">
        <v>11</v>
      </c>
      <c r="DW9" s="1" t="s">
        <v>160</v>
      </c>
      <c r="DX9" s="1">
        <v>10</v>
      </c>
      <c r="DY9" s="1">
        <v>30</v>
      </c>
      <c r="DZ9" s="8">
        <f>AVERAGE(DX9:DY9)</f>
        <v>20</v>
      </c>
      <c r="EA9" s="1" t="s">
        <v>1461</v>
      </c>
      <c r="EB9" s="1">
        <f>IF(ISNUMBER(FIND("Price Inflation", EA9)), 1, 0)</f>
        <v>0</v>
      </c>
      <c r="EC9" s="1">
        <f>IF(ISNUMBER(FIND("Liquidity Shortage", EA9)), 1, 0)</f>
        <v>0</v>
      </c>
      <c r="ED9" s="1">
        <f>IF(ISNUMBER(FIND("Shortage of Demand", EA9)), 1, 0)</f>
        <v>1</v>
      </c>
      <c r="EE9" s="1">
        <f>IF(ISNUMBER(FIND("Insecurity and Instability", EA9)), 1, 0)</f>
        <v>0</v>
      </c>
      <c r="EF9" s="1">
        <f>IF(ISNUMBER(FIND("Supply Shortage", EA9)), 1, 0)</f>
        <v>0</v>
      </c>
      <c r="EG9" s="1">
        <f>IF(ISNUMBER(FIND("Government Regulations", EA9)), 1, 0)</f>
        <v>0</v>
      </c>
      <c r="EH9" s="1">
        <f>IF(ISNUMBER(FIND("Government Regulations", EA9)), 1, 0)</f>
        <v>0</v>
      </c>
      <c r="EI9" s="1">
        <f>IF(ISNUMBER(FIND("Transportation Issues", EA9)), 1, 0)</f>
        <v>0</v>
      </c>
      <c r="EJ9" s="1">
        <f>IF(ISNUMBER(FIND("Do Not Know", EA9)), 1, 0)</f>
        <v>0</v>
      </c>
      <c r="EK9" s="1">
        <f>IF(ISNUMBER(FIND("No Constraints", EA9)), 1, 0)</f>
        <v>0</v>
      </c>
      <c r="EL9" s="1">
        <f>IF(ISNUMBER(FIND("Vendor Did Not Answer", EA9)), 1, 0)</f>
        <v>0</v>
      </c>
      <c r="EM9" s="1" t="s">
        <v>1362</v>
      </c>
      <c r="EN9" s="1" t="s">
        <v>1362</v>
      </c>
      <c r="EP9" s="4">
        <v>350</v>
      </c>
      <c r="EQ9" s="1">
        <v>350</v>
      </c>
      <c r="ER9" s="1">
        <v>11</v>
      </c>
      <c r="ES9" s="1" t="s">
        <v>160</v>
      </c>
      <c r="ET9" s="1">
        <v>14</v>
      </c>
      <c r="EU9" s="1">
        <v>30</v>
      </c>
      <c r="EV9" s="8">
        <f>AVERAGE(ET9:EU9)</f>
        <v>22</v>
      </c>
      <c r="EW9" s="1" t="s">
        <v>1461</v>
      </c>
      <c r="EX9" s="1">
        <f>IF(ISNUMBER(FIND("Price Inflation", EW9)), 1, 0)</f>
        <v>0</v>
      </c>
      <c r="EY9" s="1">
        <f>IF(ISNUMBER(FIND("Liquidity Shortage", EW9)), 1, 0)</f>
        <v>0</v>
      </c>
      <c r="EZ9" s="1">
        <f>IF(ISNUMBER(FIND("Shortage of Demand", EW9)), 1, 0)</f>
        <v>1</v>
      </c>
      <c r="FA9" s="1">
        <f>IF(ISNUMBER(FIND("Insecurity and Instability", EW9)), 1, 0)</f>
        <v>0</v>
      </c>
      <c r="FB9" s="1">
        <f>IF(ISNUMBER(FIND("Supply Shortage", EW9)), 1, 0)</f>
        <v>0</v>
      </c>
      <c r="FC9" s="1">
        <f>IF(ISNUMBER(FIND("Government Regulations", EW9)), 1, 0)</f>
        <v>0</v>
      </c>
      <c r="FD9" s="1">
        <f>IF(ISNUMBER(FIND("Government Regulations", EW9)), 1, 0)</f>
        <v>0</v>
      </c>
      <c r="FE9" s="1">
        <f>IF(ISNUMBER(FIND("Transportation Issues", EW9)), 1, 0)</f>
        <v>0</v>
      </c>
      <c r="FF9" s="1">
        <f>IF(ISNUMBER(FIND("Do Not Know", EW9)), 1, 0)</f>
        <v>0</v>
      </c>
      <c r="FG9" s="1">
        <f>IF(ISNUMBER(FIND("No Constraints", EW9)), 1, 0)</f>
        <v>0</v>
      </c>
      <c r="FH9" s="1">
        <f>IF(ISNUMBER(FIND("Vendor Did Not Answer", EW9)), 1, 0)</f>
        <v>0</v>
      </c>
      <c r="FI9" s="1" t="s">
        <v>1372</v>
      </c>
    </row>
    <row r="10" spans="1:170" x14ac:dyDescent="0.25">
      <c r="A10" s="1" t="s">
        <v>1132</v>
      </c>
      <c r="C10" s="1" t="s">
        <v>1136</v>
      </c>
      <c r="D10" s="1" t="s">
        <v>1283</v>
      </c>
      <c r="E10" s="25" t="s">
        <v>1359</v>
      </c>
      <c r="F10" s="1" t="s">
        <v>1406</v>
      </c>
      <c r="G10" s="1" t="s">
        <v>1360</v>
      </c>
      <c r="H10" s="1" t="s">
        <v>774</v>
      </c>
      <c r="I10" s="1" t="s">
        <v>1361</v>
      </c>
      <c r="J10" s="1" t="s">
        <v>153</v>
      </c>
      <c r="K10" s="1" t="s">
        <v>1362</v>
      </c>
      <c r="L10" s="1" t="s">
        <v>1362</v>
      </c>
      <c r="N10" s="1">
        <v>360</v>
      </c>
      <c r="O10" s="4">
        <v>360</v>
      </c>
      <c r="P10" s="1">
        <v>18</v>
      </c>
      <c r="Q10" s="1" t="s">
        <v>160</v>
      </c>
      <c r="R10" s="1">
        <v>3</v>
      </c>
      <c r="S10" s="1">
        <v>7</v>
      </c>
      <c r="T10" s="8">
        <v>5</v>
      </c>
      <c r="U10" s="22" t="s">
        <v>1411</v>
      </c>
      <c r="V10" s="1">
        <v>1</v>
      </c>
      <c r="W10" s="1">
        <v>1</v>
      </c>
      <c r="X10" s="3">
        <v>0</v>
      </c>
      <c r="Y10" s="3">
        <v>0</v>
      </c>
      <c r="Z10" s="3">
        <v>0</v>
      </c>
      <c r="AA10" s="3">
        <v>0</v>
      </c>
      <c r="AB10" s="3">
        <v>0</v>
      </c>
      <c r="AC10" s="3">
        <v>0</v>
      </c>
      <c r="AD10" s="3">
        <v>0</v>
      </c>
      <c r="AE10" s="3">
        <v>0</v>
      </c>
      <c r="AF10" s="3">
        <v>0</v>
      </c>
      <c r="AG10" s="1" t="s">
        <v>1362</v>
      </c>
      <c r="AH10" s="1" t="s">
        <v>1362</v>
      </c>
      <c r="AJ10" s="1">
        <v>355</v>
      </c>
      <c r="AK10" s="4">
        <v>355</v>
      </c>
      <c r="AL10" s="1">
        <v>30</v>
      </c>
      <c r="AM10" s="1" t="s">
        <v>160</v>
      </c>
      <c r="AN10" s="1">
        <v>5</v>
      </c>
      <c r="AO10" s="1">
        <v>10</v>
      </c>
      <c r="AP10" s="8">
        <v>7.5</v>
      </c>
      <c r="AQ10" s="1" t="s">
        <v>1450</v>
      </c>
      <c r="AR10" s="1">
        <f>IF(ISNUMBER(FIND("Price Inflation", AQ10)), 1, 0)</f>
        <v>1</v>
      </c>
      <c r="AS10" s="1">
        <f>IF(ISNUMBER(FIND("Liquidity Shortage", AQ10)), 1, 0)</f>
        <v>0</v>
      </c>
      <c r="AT10" s="1">
        <f>IF(ISNUMBER(FIND("Shortage of Demand", AQ10)), 1, 0)</f>
        <v>1</v>
      </c>
      <c r="AU10" s="1">
        <f>IF(ISNUMBER(FIND("Insecurity and Instability", AQ10)), 1, 0)</f>
        <v>0</v>
      </c>
      <c r="AV10" s="1">
        <f>IF(ISNUMBER(FIND("Supply Shortage", AQ10)), 1, 0)</f>
        <v>0</v>
      </c>
      <c r="AW10" s="1">
        <f>IF(ISNUMBER(FIND("Government Regulations", AQ10)), 1, 0)</f>
        <v>0</v>
      </c>
      <c r="AX10" s="1">
        <f>IF(ISNUMBER(FIND("Transportation Issues", AQ10)), 1, 0)</f>
        <v>0</v>
      </c>
      <c r="AY10" s="3">
        <v>0</v>
      </c>
      <c r="AZ10" s="1">
        <f>IF(ISNUMBER(FIND("Do Not Know", AQ10)), 1, 0)</f>
        <v>0</v>
      </c>
      <c r="BA10" s="1">
        <f>IF(ISNUMBER(FIND("No Constraints", AQ10)), 1, 0)</f>
        <v>0</v>
      </c>
      <c r="BB10" s="1">
        <f>IF(ISNUMBER(FIND("Vendor Did Not Answer", AR10)), 1, 0)</f>
        <v>0</v>
      </c>
      <c r="BC10" s="1" t="s">
        <v>1362</v>
      </c>
      <c r="BD10" s="1" t="s">
        <v>1365</v>
      </c>
      <c r="BE10" s="1">
        <v>5</v>
      </c>
      <c r="BF10" s="1">
        <v>100</v>
      </c>
      <c r="BH10" s="1">
        <v>11</v>
      </c>
      <c r="BI10" s="1" t="s">
        <v>160</v>
      </c>
      <c r="BJ10" s="1">
        <v>2</v>
      </c>
      <c r="BK10" s="1">
        <v>3</v>
      </c>
      <c r="BL10" s="8">
        <v>2.5</v>
      </c>
      <c r="BM10" s="1" t="s">
        <v>1460</v>
      </c>
      <c r="BN10" s="1">
        <f>IF(ISNUMBER(FIND("Price Inflation", BM10)), 1, 0)</f>
        <v>0</v>
      </c>
      <c r="BO10" s="1">
        <f>IF(ISNUMBER(FIND("Liquidity Shortage", BM10)), 1, 0)</f>
        <v>0</v>
      </c>
      <c r="BP10" s="1">
        <f>IF(ISNUMBER(FIND("Shortage of Demand", BM10)), 1, 0)</f>
        <v>0</v>
      </c>
      <c r="BQ10" s="1">
        <f>IF(ISNUMBER(FIND("Insecurity and Instability", BM10)), 1, 0)</f>
        <v>0</v>
      </c>
      <c r="BR10" s="1">
        <f>IF(ISNUMBER(FIND("Supply Shortage", BM10)), 1, 0)</f>
        <v>0</v>
      </c>
      <c r="BS10" s="1">
        <f>IF(ISNUMBER(FIND("Government Regulations", BM10)), 1, 0)</f>
        <v>0</v>
      </c>
      <c r="BT10" s="1">
        <f>IF(ISNUMBER(FIND("Government Regulations", BM10)), 1, 0)</f>
        <v>0</v>
      </c>
      <c r="BU10" s="1">
        <f>IF(ISNUMBER(FIND("Transportation Issues", BM10)), 1, 0)</f>
        <v>0</v>
      </c>
      <c r="BV10" s="1">
        <f>IF(ISNUMBER(FIND("Do Not Know", BM10)), 1, 0)</f>
        <v>0</v>
      </c>
      <c r="BW10" s="1">
        <f>IF(ISNUMBER(FIND("No Constraints", BM10)), 1, 0)</f>
        <v>1</v>
      </c>
      <c r="BX10" s="1">
        <f>IF(ISNUMBER(FIND("Vendor Did Not Answer", BM10)), 1, 0)</f>
        <v>0</v>
      </c>
      <c r="BY10" s="1" t="s">
        <v>1362</v>
      </c>
      <c r="BZ10" s="1" t="s">
        <v>1362</v>
      </c>
      <c r="CB10" s="1">
        <v>100</v>
      </c>
      <c r="CC10" s="4">
        <v>100</v>
      </c>
      <c r="CD10" s="1">
        <v>11</v>
      </c>
      <c r="CE10" s="1" t="s">
        <v>160</v>
      </c>
      <c r="CF10" s="1">
        <v>5</v>
      </c>
      <c r="CG10" s="1">
        <v>10</v>
      </c>
      <c r="CH10" s="8">
        <v>7.5</v>
      </c>
      <c r="CI10" s="1" t="s">
        <v>1471</v>
      </c>
      <c r="CJ10" s="1">
        <f>IF(ISNUMBER(FIND("Price Inflation", CI10)), 1, 0)</f>
        <v>1</v>
      </c>
      <c r="CK10" s="1">
        <f>IF(ISNUMBER(FIND("Liquidity Shortage", CI10)), 1, 0)</f>
        <v>0</v>
      </c>
      <c r="CL10" s="1">
        <f>IF(ISNUMBER(FIND("Shortage of Demand", CI10)), 1, 0)</f>
        <v>0</v>
      </c>
      <c r="CM10" s="1">
        <f>IF(ISNUMBER(FIND("Insecurity and Instability", CI10)), 1, 0)</f>
        <v>0</v>
      </c>
      <c r="CN10" s="1">
        <f>IF(ISNUMBER(FIND("Supply Shortage", CI10)), 1, 0)</f>
        <v>1</v>
      </c>
      <c r="CO10" s="1">
        <f>IF(ISNUMBER(FIND("Government Regulations", CI10)), 1, 0)</f>
        <v>0</v>
      </c>
      <c r="CP10" s="1">
        <f>IF(ISNUMBER(FIND("Government Regulations", CI10)), 1, 0)</f>
        <v>0</v>
      </c>
      <c r="CQ10" s="1">
        <f>IF(ISNUMBER(FIND("Transportation Issues", CI10)), 1, 0)</f>
        <v>0</v>
      </c>
      <c r="CR10" s="1">
        <f>IF(ISNUMBER(FIND("Do Not Know", CI10)), 1, 0)</f>
        <v>0</v>
      </c>
      <c r="CS10" s="1">
        <f>IF(ISNUMBER(FIND("No Constraints", CI10)), 1, 0)</f>
        <v>0</v>
      </c>
      <c r="CT10" s="1">
        <f>IF(ISNUMBER(FIND("Vendor Did Not Answer", CI10)), 1, 0)</f>
        <v>0</v>
      </c>
      <c r="CU10" s="1" t="s">
        <v>1362</v>
      </c>
      <c r="CV10" s="1" t="s">
        <v>1362</v>
      </c>
      <c r="CX10" s="1">
        <v>150</v>
      </c>
      <c r="CY10" s="4">
        <v>150</v>
      </c>
      <c r="CZ10" s="1">
        <v>11</v>
      </c>
      <c r="DA10" s="1" t="s">
        <v>160</v>
      </c>
      <c r="DB10" s="1">
        <v>7</v>
      </c>
      <c r="DC10" s="1">
        <v>30</v>
      </c>
      <c r="DD10" s="8">
        <v>18.5</v>
      </c>
      <c r="DE10" s="1" t="s">
        <v>1461</v>
      </c>
      <c r="DF10" s="1">
        <f>IF(ISNUMBER(FIND("Price Inflation", DE10)), 1, 0)</f>
        <v>0</v>
      </c>
      <c r="DG10" s="1">
        <f>IF(ISNUMBER(FIND("Liquidity Shortage", DE10)), 1, 0)</f>
        <v>0</v>
      </c>
      <c r="DH10" s="1">
        <f>IF(ISNUMBER(FIND("Shortage of Demand", DE10)), 1, 0)</f>
        <v>1</v>
      </c>
      <c r="DI10" s="1">
        <f>IF(ISNUMBER(FIND("Insecurity and Instability", DE10)), 1, 0)</f>
        <v>0</v>
      </c>
      <c r="DJ10" s="1">
        <f>IF(ISNUMBER(FIND("Supply Shortage", DE10)), 1, 0)</f>
        <v>0</v>
      </c>
      <c r="DK10" s="1">
        <f>IF(ISNUMBER(FIND("Government Regulations", DE10)), 1, 0)</f>
        <v>0</v>
      </c>
      <c r="DL10" s="1">
        <f>IF(ISNUMBER(FIND("Transportation Issues", DE10)), 1, 0)</f>
        <v>0</v>
      </c>
      <c r="DM10" s="3">
        <v>0</v>
      </c>
      <c r="DN10" s="1">
        <f>IF(ISNUMBER(FIND("Do Not Know", DE10)), 1, 0)</f>
        <v>0</v>
      </c>
      <c r="DO10" s="1">
        <f>IF(ISNUMBER(FIND("No Constraints", DE10)), 1, 0)</f>
        <v>0</v>
      </c>
      <c r="DP10" s="1">
        <f>IF(ISNUMBER(FIND("Vendor Did Not Answer", DE10)), 1, 0)</f>
        <v>0</v>
      </c>
      <c r="DQ10" s="1" t="s">
        <v>1362</v>
      </c>
      <c r="DR10" s="1" t="s">
        <v>1365</v>
      </c>
      <c r="DS10" s="1">
        <v>110</v>
      </c>
      <c r="DT10" s="1">
        <v>80</v>
      </c>
      <c r="DU10" s="11">
        <v>72.727272727272734</v>
      </c>
      <c r="DV10" s="1">
        <v>11</v>
      </c>
      <c r="DW10" s="1" t="s">
        <v>160</v>
      </c>
      <c r="DX10" s="1">
        <v>14</v>
      </c>
      <c r="DY10" s="1">
        <v>30</v>
      </c>
      <c r="DZ10" s="8">
        <f t="shared" ref="DZ10:DZ11" si="4">AVERAGE(DX10:DY10)</f>
        <v>22</v>
      </c>
      <c r="EA10" s="1" t="s">
        <v>1461</v>
      </c>
      <c r="EB10" s="1">
        <f>IF(ISNUMBER(FIND("Price Inflation", EA10)), 1, 0)</f>
        <v>0</v>
      </c>
      <c r="EC10" s="1">
        <f>IF(ISNUMBER(FIND("Liquidity Shortage", EA10)), 1, 0)</f>
        <v>0</v>
      </c>
      <c r="ED10" s="1">
        <f>IF(ISNUMBER(FIND("Shortage of Demand", EA10)), 1, 0)</f>
        <v>1</v>
      </c>
      <c r="EE10" s="1">
        <f>IF(ISNUMBER(FIND("Insecurity and Instability", EA10)), 1, 0)</f>
        <v>0</v>
      </c>
      <c r="EF10" s="1">
        <f>IF(ISNUMBER(FIND("Supply Shortage", EA10)), 1, 0)</f>
        <v>0</v>
      </c>
      <c r="EG10" s="1">
        <f>IF(ISNUMBER(FIND("Government Regulations", EA10)), 1, 0)</f>
        <v>0</v>
      </c>
      <c r="EH10" s="1">
        <f>IF(ISNUMBER(FIND("Government Regulations", EA10)), 1, 0)</f>
        <v>0</v>
      </c>
      <c r="EI10" s="1">
        <f>IF(ISNUMBER(FIND("Transportation Issues", EA10)), 1, 0)</f>
        <v>0</v>
      </c>
      <c r="EJ10" s="1">
        <f>IF(ISNUMBER(FIND("Do Not Know", EA10)), 1, 0)</f>
        <v>0</v>
      </c>
      <c r="EK10" s="1">
        <f>IF(ISNUMBER(FIND("No Constraints", EA10)), 1, 0)</f>
        <v>0</v>
      </c>
      <c r="EL10" s="1">
        <f>IF(ISNUMBER(FIND("Vendor Did Not Answer", EA10)), 1, 0)</f>
        <v>0</v>
      </c>
      <c r="EM10" s="1" t="s">
        <v>1362</v>
      </c>
      <c r="EN10" s="1" t="s">
        <v>1362</v>
      </c>
      <c r="EP10" s="4">
        <v>300</v>
      </c>
      <c r="EQ10" s="1">
        <v>300</v>
      </c>
      <c r="ER10" s="1">
        <v>11</v>
      </c>
      <c r="ES10" s="1" t="s">
        <v>160</v>
      </c>
      <c r="ET10" s="1">
        <v>10</v>
      </c>
      <c r="EU10" s="1">
        <v>30</v>
      </c>
      <c r="EV10" s="8">
        <f t="shared" ref="EV10:EV11" si="5">AVERAGE(ET10:EU10)</f>
        <v>20</v>
      </c>
      <c r="EW10" s="1" t="s">
        <v>1473</v>
      </c>
      <c r="EX10" s="1">
        <f>IF(ISNUMBER(FIND("Price Inflation", EW10)), 1, 0)</f>
        <v>1</v>
      </c>
      <c r="EY10" s="1">
        <f>IF(ISNUMBER(FIND("Liquidity Shortage", EW10)), 1, 0)</f>
        <v>0</v>
      </c>
      <c r="EZ10" s="1">
        <f>IF(ISNUMBER(FIND("Shortage of Demand", EW10)), 1, 0)</f>
        <v>0</v>
      </c>
      <c r="FA10" s="1">
        <f>IF(ISNUMBER(FIND("Insecurity and Instability", EW10)), 1, 0)</f>
        <v>0</v>
      </c>
      <c r="FB10" s="1">
        <f>IF(ISNUMBER(FIND("Supply Shortage", EW10)), 1, 0)</f>
        <v>0</v>
      </c>
      <c r="FC10" s="1">
        <f>IF(ISNUMBER(FIND("Government Regulations", EW10)), 1, 0)</f>
        <v>0</v>
      </c>
      <c r="FD10" s="1">
        <f>IF(ISNUMBER(FIND("Government Regulations", EW10)), 1, 0)</f>
        <v>0</v>
      </c>
      <c r="FE10" s="1">
        <f>IF(ISNUMBER(FIND("Transportation Issues", EW10)), 1, 0)</f>
        <v>0</v>
      </c>
      <c r="FF10" s="1">
        <f>IF(ISNUMBER(FIND("Do Not Know", EW10)), 1, 0)</f>
        <v>0</v>
      </c>
      <c r="FG10" s="1">
        <f>IF(ISNUMBER(FIND("No Constraints", EW10)), 1, 0)</f>
        <v>0</v>
      </c>
      <c r="FH10" s="1">
        <f>IF(ISNUMBER(FIND("Vendor Did Not Answer", EW10)), 1, 0)</f>
        <v>0</v>
      </c>
      <c r="FI10" s="1" t="s">
        <v>1368</v>
      </c>
    </row>
    <row r="11" spans="1:170" x14ac:dyDescent="0.25">
      <c r="A11" s="1" t="s">
        <v>1133</v>
      </c>
      <c r="C11" s="17" t="s">
        <v>1136</v>
      </c>
      <c r="D11" s="1" t="s">
        <v>1283</v>
      </c>
      <c r="E11" s="17" t="s">
        <v>1359</v>
      </c>
      <c r="F11" s="1" t="s">
        <v>1406</v>
      </c>
      <c r="G11" s="1" t="s">
        <v>1369</v>
      </c>
      <c r="H11" s="1" t="s">
        <v>1593</v>
      </c>
      <c r="I11" s="1" t="s">
        <v>1361</v>
      </c>
      <c r="J11" s="1" t="s">
        <v>153</v>
      </c>
      <c r="K11" s="1" t="s">
        <v>1362</v>
      </c>
      <c r="L11" s="1" t="s">
        <v>1362</v>
      </c>
      <c r="N11" s="1">
        <v>360</v>
      </c>
      <c r="O11" s="4">
        <v>360</v>
      </c>
      <c r="P11" s="1">
        <v>18</v>
      </c>
      <c r="Q11" s="1" t="s">
        <v>160</v>
      </c>
      <c r="R11" s="1">
        <v>3</v>
      </c>
      <c r="S11" s="1">
        <v>6</v>
      </c>
      <c r="T11" s="8">
        <v>4.5</v>
      </c>
      <c r="U11" s="22" t="s">
        <v>1411</v>
      </c>
      <c r="V11" s="1">
        <v>1</v>
      </c>
      <c r="W11" s="1">
        <v>1</v>
      </c>
      <c r="X11" s="3">
        <v>0</v>
      </c>
      <c r="Y11" s="3">
        <v>0</v>
      </c>
      <c r="Z11" s="3">
        <v>0</v>
      </c>
      <c r="AA11" s="3">
        <v>0</v>
      </c>
      <c r="AB11" s="3">
        <v>0</v>
      </c>
      <c r="AC11" s="3">
        <v>0</v>
      </c>
      <c r="AD11" s="3">
        <v>0</v>
      </c>
      <c r="AE11" s="3">
        <v>0</v>
      </c>
      <c r="AF11" s="3">
        <v>0</v>
      </c>
      <c r="AG11" s="1" t="s">
        <v>1362</v>
      </c>
      <c r="AH11" s="1" t="s">
        <v>1362</v>
      </c>
      <c r="AJ11" s="1">
        <v>350</v>
      </c>
      <c r="AK11" s="4">
        <v>350</v>
      </c>
      <c r="AL11" s="1">
        <v>18</v>
      </c>
      <c r="AM11" s="1" t="s">
        <v>160</v>
      </c>
      <c r="AN11" s="1">
        <v>8</v>
      </c>
      <c r="AO11" s="1">
        <v>15</v>
      </c>
      <c r="AP11" s="8">
        <v>11.5</v>
      </c>
      <c r="AQ11" s="1" t="s">
        <v>1451</v>
      </c>
      <c r="AR11" s="1">
        <f>IF(ISNUMBER(FIND("Price Inflation", AQ11)), 1, 0)</f>
        <v>1</v>
      </c>
      <c r="AS11" s="1">
        <f>IF(ISNUMBER(FIND("Liquidity Shortage", AQ11)), 1, 0)</f>
        <v>1</v>
      </c>
      <c r="AT11" s="1">
        <f>IF(ISNUMBER(FIND("Shortage of Demand", AQ11)), 1, 0)</f>
        <v>0</v>
      </c>
      <c r="AU11" s="1">
        <f>IF(ISNUMBER(FIND("Insecurity and Instability", AQ11)), 1, 0)</f>
        <v>0</v>
      </c>
      <c r="AV11" s="1">
        <f>IF(ISNUMBER(FIND("Supply Shortage", AQ11)), 1, 0)</f>
        <v>1</v>
      </c>
      <c r="AW11" s="1">
        <f>IF(ISNUMBER(FIND("Government Regulations", AQ11)), 1, 0)</f>
        <v>0</v>
      </c>
      <c r="AX11" s="1">
        <f>IF(ISNUMBER(FIND("Transportation Issues", AQ11)), 1, 0)</f>
        <v>0</v>
      </c>
      <c r="AY11" s="3">
        <v>0</v>
      </c>
      <c r="AZ11" s="1">
        <f>IF(ISNUMBER(FIND("Do Not Know", AQ11)), 1, 0)</f>
        <v>0</v>
      </c>
      <c r="BA11" s="1">
        <f>IF(ISNUMBER(FIND("No Constraints", AQ11)), 1, 0)</f>
        <v>0</v>
      </c>
      <c r="BB11" s="1">
        <f>IF(ISNUMBER(FIND("Vendor Did Not Answer", AR11)), 1, 0)</f>
        <v>0</v>
      </c>
      <c r="BC11" s="1" t="s">
        <v>1362</v>
      </c>
      <c r="BD11" s="1" t="s">
        <v>1365</v>
      </c>
      <c r="BE11" s="1">
        <v>5</v>
      </c>
      <c r="BF11" s="1">
        <v>70</v>
      </c>
      <c r="BH11" s="1">
        <v>11</v>
      </c>
      <c r="BI11" s="1" t="s">
        <v>160</v>
      </c>
      <c r="BJ11" s="1">
        <v>4</v>
      </c>
      <c r="BK11" s="1">
        <v>7</v>
      </c>
      <c r="BL11" s="8">
        <v>5.5</v>
      </c>
      <c r="BM11" s="1" t="s">
        <v>1460</v>
      </c>
      <c r="BN11" s="1">
        <f>IF(ISNUMBER(FIND("Price Inflation", BM11)), 1, 0)</f>
        <v>0</v>
      </c>
      <c r="BO11" s="1">
        <f>IF(ISNUMBER(FIND("Liquidity Shortage", BM11)), 1, 0)</f>
        <v>0</v>
      </c>
      <c r="BP11" s="1">
        <f>IF(ISNUMBER(FIND("Shortage of Demand", BM11)), 1, 0)</f>
        <v>0</v>
      </c>
      <c r="BQ11" s="1">
        <f>IF(ISNUMBER(FIND("Insecurity and Instability", BM11)), 1, 0)</f>
        <v>0</v>
      </c>
      <c r="BR11" s="1">
        <f>IF(ISNUMBER(FIND("Supply Shortage", BM11)), 1, 0)</f>
        <v>0</v>
      </c>
      <c r="BS11" s="1">
        <f>IF(ISNUMBER(FIND("Government Regulations", BM11)), 1, 0)</f>
        <v>0</v>
      </c>
      <c r="BT11" s="1">
        <f>IF(ISNUMBER(FIND("Government Regulations", BM11)), 1, 0)</f>
        <v>0</v>
      </c>
      <c r="BU11" s="1">
        <f>IF(ISNUMBER(FIND("Transportation Issues", BM11)), 1, 0)</f>
        <v>0</v>
      </c>
      <c r="BV11" s="1">
        <f>IF(ISNUMBER(FIND("Do Not Know", BM11)), 1, 0)</f>
        <v>0</v>
      </c>
      <c r="BW11" s="1">
        <f>IF(ISNUMBER(FIND("No Constraints", BM11)), 1, 0)</f>
        <v>1</v>
      </c>
      <c r="BX11" s="1">
        <f>IF(ISNUMBER(FIND("Vendor Did Not Answer", BM11)), 1, 0)</f>
        <v>0</v>
      </c>
      <c r="BY11" s="1" t="s">
        <v>1362</v>
      </c>
      <c r="BZ11" s="1" t="s">
        <v>1362</v>
      </c>
      <c r="CB11" s="1">
        <v>60</v>
      </c>
      <c r="CC11" s="4">
        <v>60</v>
      </c>
      <c r="CD11" s="1">
        <v>11</v>
      </c>
      <c r="CE11" s="1" t="s">
        <v>160</v>
      </c>
      <c r="CF11" s="1">
        <v>20</v>
      </c>
      <c r="CG11" s="1">
        <v>40</v>
      </c>
      <c r="CH11" s="8">
        <v>30</v>
      </c>
      <c r="CI11" s="1" t="s">
        <v>1472</v>
      </c>
      <c r="CJ11" s="1">
        <f>IF(ISNUMBER(FIND("Price Inflation", CI11)), 1, 0)</f>
        <v>1</v>
      </c>
      <c r="CK11" s="1">
        <f>IF(ISNUMBER(FIND("Liquidity Shortage", CI11)), 1, 0)</f>
        <v>1</v>
      </c>
      <c r="CL11" s="1">
        <f>IF(ISNUMBER(FIND("Shortage of Demand", CI11)), 1, 0)</f>
        <v>0</v>
      </c>
      <c r="CM11" s="1">
        <f>IF(ISNUMBER(FIND("Insecurity and Instability", CI11)), 1, 0)</f>
        <v>0</v>
      </c>
      <c r="CN11" s="1">
        <f>IF(ISNUMBER(FIND("Supply Shortage", CI11)), 1, 0)</f>
        <v>0</v>
      </c>
      <c r="CO11" s="1">
        <f>IF(ISNUMBER(FIND("Government Regulations", CI11)), 1, 0)</f>
        <v>1</v>
      </c>
      <c r="CP11" s="1">
        <f>IF(ISNUMBER(FIND("Government Regulations", CI11)), 1, 0)</f>
        <v>1</v>
      </c>
      <c r="CQ11" s="1">
        <f>IF(ISNUMBER(FIND("Transportation Issues", CI11)), 1, 0)</f>
        <v>0</v>
      </c>
      <c r="CR11" s="1">
        <f>IF(ISNUMBER(FIND("Do Not Know", CI11)), 1, 0)</f>
        <v>0</v>
      </c>
      <c r="CS11" s="1">
        <f>IF(ISNUMBER(FIND("No Constraints", CI11)), 1, 0)</f>
        <v>0</v>
      </c>
      <c r="CT11" s="1">
        <f>IF(ISNUMBER(FIND("Vendor Did Not Answer", CI11)), 1, 0)</f>
        <v>0</v>
      </c>
      <c r="CU11" s="1" t="s">
        <v>1362</v>
      </c>
      <c r="CV11" s="1" t="s">
        <v>1362</v>
      </c>
      <c r="CX11" s="1">
        <v>100</v>
      </c>
      <c r="CY11" s="4">
        <v>100</v>
      </c>
      <c r="CZ11" s="1">
        <v>11</v>
      </c>
      <c r="DA11" s="1" t="s">
        <v>160</v>
      </c>
      <c r="DB11" s="1">
        <v>30</v>
      </c>
      <c r="DC11" s="1">
        <v>60</v>
      </c>
      <c r="DD11" s="8">
        <v>45</v>
      </c>
      <c r="DE11" s="1" t="s">
        <v>1461</v>
      </c>
      <c r="DF11" s="1">
        <f>IF(ISNUMBER(FIND("Price Inflation", DE11)), 1, 0)</f>
        <v>0</v>
      </c>
      <c r="DG11" s="1">
        <f>IF(ISNUMBER(FIND("Liquidity Shortage", DE11)), 1, 0)</f>
        <v>0</v>
      </c>
      <c r="DH11" s="1">
        <f>IF(ISNUMBER(FIND("Shortage of Demand", DE11)), 1, 0)</f>
        <v>1</v>
      </c>
      <c r="DI11" s="1">
        <f>IF(ISNUMBER(FIND("Insecurity and Instability", DE11)), 1, 0)</f>
        <v>0</v>
      </c>
      <c r="DJ11" s="1">
        <f>IF(ISNUMBER(FIND("Supply Shortage", DE11)), 1, 0)</f>
        <v>0</v>
      </c>
      <c r="DK11" s="1">
        <f>IF(ISNUMBER(FIND("Government Regulations", DE11)), 1, 0)</f>
        <v>0</v>
      </c>
      <c r="DL11" s="1">
        <f>IF(ISNUMBER(FIND("Transportation Issues", DE11)), 1, 0)</f>
        <v>0</v>
      </c>
      <c r="DM11" s="3">
        <v>0</v>
      </c>
      <c r="DN11" s="1">
        <f>IF(ISNUMBER(FIND("Do Not Know", DE11)), 1, 0)</f>
        <v>0</v>
      </c>
      <c r="DO11" s="1">
        <f>IF(ISNUMBER(FIND("No Constraints", DE11)), 1, 0)</f>
        <v>0</v>
      </c>
      <c r="DP11" s="1">
        <f>IF(ISNUMBER(FIND("Vendor Did Not Answer", DE11)), 1, 0)</f>
        <v>0</v>
      </c>
      <c r="DQ11" s="1" t="s">
        <v>1362</v>
      </c>
      <c r="DR11" s="1" t="s">
        <v>1362</v>
      </c>
      <c r="DT11" s="1">
        <v>80</v>
      </c>
      <c r="DU11" s="11">
        <v>80</v>
      </c>
      <c r="DV11" s="1">
        <v>11</v>
      </c>
      <c r="DW11" s="1" t="s">
        <v>160</v>
      </c>
      <c r="DX11" s="1">
        <v>30</v>
      </c>
      <c r="DZ11" s="8">
        <f t="shared" si="4"/>
        <v>30</v>
      </c>
      <c r="EA11" s="1" t="s">
        <v>1495</v>
      </c>
      <c r="EB11" s="1">
        <f>IF(ISNUMBER(FIND("Price Inflation", EA11)), 1, 0)</f>
        <v>1</v>
      </c>
      <c r="EC11" s="1">
        <f>IF(ISNUMBER(FIND("Liquidity Shortage", EA11)), 1, 0)</f>
        <v>0</v>
      </c>
      <c r="ED11" s="1">
        <f>IF(ISNUMBER(FIND("Shortage of Demand", EA11)), 1, 0)</f>
        <v>1</v>
      </c>
      <c r="EE11" s="1">
        <f>IF(ISNUMBER(FIND("Insecurity and Instability", EA11)), 1, 0)</f>
        <v>0</v>
      </c>
      <c r="EF11" s="1">
        <f>IF(ISNUMBER(FIND("Supply Shortage", EA11)), 1, 0)</f>
        <v>0</v>
      </c>
      <c r="EG11" s="1">
        <f>IF(ISNUMBER(FIND("Government Regulations", EA11)), 1, 0)</f>
        <v>1</v>
      </c>
      <c r="EH11" s="1">
        <f>IF(ISNUMBER(FIND("Government Regulations", EA11)), 1, 0)</f>
        <v>1</v>
      </c>
      <c r="EI11" s="1">
        <f>IF(ISNUMBER(FIND("Transportation Issues", EA11)), 1, 0)</f>
        <v>0</v>
      </c>
      <c r="EJ11" s="1">
        <f>IF(ISNUMBER(FIND("Do Not Know", EA11)), 1, 0)</f>
        <v>0</v>
      </c>
      <c r="EK11" s="1">
        <f>IF(ISNUMBER(FIND("No Constraints", EA11)), 1, 0)</f>
        <v>0</v>
      </c>
      <c r="EL11" s="1">
        <f>IF(ISNUMBER(FIND("Vendor Did Not Answer", EA11)), 1, 0)</f>
        <v>0</v>
      </c>
      <c r="EM11" s="1" t="s">
        <v>1362</v>
      </c>
      <c r="EN11" s="1" t="s">
        <v>1362</v>
      </c>
      <c r="EP11" s="4">
        <v>350</v>
      </c>
      <c r="EQ11" s="1">
        <v>350</v>
      </c>
      <c r="ER11" s="1">
        <v>11</v>
      </c>
      <c r="ES11" s="1" t="s">
        <v>160</v>
      </c>
      <c r="ET11" s="1">
        <v>30</v>
      </c>
      <c r="EV11" s="8">
        <f t="shared" si="5"/>
        <v>30</v>
      </c>
      <c r="EW11" s="1" t="s">
        <v>1450</v>
      </c>
      <c r="EX11" s="1">
        <f>IF(ISNUMBER(FIND("Price Inflation", EW11)), 1, 0)</f>
        <v>1</v>
      </c>
      <c r="EY11" s="1">
        <f>IF(ISNUMBER(FIND("Liquidity Shortage", EW11)), 1, 0)</f>
        <v>0</v>
      </c>
      <c r="EZ11" s="1">
        <f>IF(ISNUMBER(FIND("Shortage of Demand", EW11)), 1, 0)</f>
        <v>1</v>
      </c>
      <c r="FA11" s="1">
        <f>IF(ISNUMBER(FIND("Insecurity and Instability", EW11)), 1, 0)</f>
        <v>0</v>
      </c>
      <c r="FB11" s="1">
        <f>IF(ISNUMBER(FIND("Supply Shortage", EW11)), 1, 0)</f>
        <v>0</v>
      </c>
      <c r="FC11" s="1">
        <f>IF(ISNUMBER(FIND("Government Regulations", EW11)), 1, 0)</f>
        <v>0</v>
      </c>
      <c r="FD11" s="1">
        <f>IF(ISNUMBER(FIND("Government Regulations", EW11)), 1, 0)</f>
        <v>0</v>
      </c>
      <c r="FE11" s="1">
        <f>IF(ISNUMBER(FIND("Transportation Issues", EW11)), 1, 0)</f>
        <v>0</v>
      </c>
      <c r="FF11" s="1">
        <f>IF(ISNUMBER(FIND("Do Not Know", EW11)), 1, 0)</f>
        <v>0</v>
      </c>
      <c r="FG11" s="1">
        <f>IF(ISNUMBER(FIND("No Constraints", EW11)), 1, 0)</f>
        <v>0</v>
      </c>
      <c r="FH11" s="1">
        <f>IF(ISNUMBER(FIND("Vendor Did Not Answer", EW11)), 1, 0)</f>
        <v>0</v>
      </c>
      <c r="FI11" s="1" t="s">
        <v>1370</v>
      </c>
    </row>
    <row r="12" spans="1:170" x14ac:dyDescent="0.25">
      <c r="A12" s="1" t="s">
        <v>1045</v>
      </c>
      <c r="B12" s="1" t="s">
        <v>168</v>
      </c>
      <c r="C12" s="1" t="s">
        <v>1140</v>
      </c>
      <c r="D12" s="3" t="s">
        <v>1287</v>
      </c>
      <c r="E12" s="12" t="s">
        <v>1197</v>
      </c>
      <c r="F12" s="3" t="s">
        <v>1258</v>
      </c>
      <c r="G12" s="1" t="s">
        <v>373</v>
      </c>
      <c r="H12" s="1" t="s">
        <v>1516</v>
      </c>
      <c r="I12" s="1" t="s">
        <v>162</v>
      </c>
      <c r="J12" s="1" t="s">
        <v>153</v>
      </c>
      <c r="K12" s="1" t="s">
        <v>154</v>
      </c>
      <c r="L12" s="1" t="s">
        <v>154</v>
      </c>
      <c r="N12" s="3">
        <v>360</v>
      </c>
      <c r="O12" s="5">
        <v>360</v>
      </c>
      <c r="P12" s="3">
        <v>18</v>
      </c>
      <c r="Q12" s="1" t="s">
        <v>160</v>
      </c>
      <c r="R12" s="3">
        <v>1</v>
      </c>
      <c r="T12" s="7">
        <f>AVERAGE(R12:S12)</f>
        <v>1</v>
      </c>
      <c r="U12" s="1" t="s">
        <v>374</v>
      </c>
      <c r="V12" s="3">
        <v>1</v>
      </c>
      <c r="W12" s="3">
        <v>1</v>
      </c>
      <c r="X12" s="3">
        <v>0</v>
      </c>
      <c r="Y12" s="3">
        <v>1</v>
      </c>
      <c r="Z12" s="3">
        <v>0</v>
      </c>
      <c r="AA12" s="3">
        <v>0</v>
      </c>
      <c r="AB12" s="3">
        <v>1</v>
      </c>
      <c r="AC12" s="3">
        <v>0</v>
      </c>
      <c r="AD12" s="3">
        <v>0</v>
      </c>
      <c r="AE12" s="3">
        <v>0</v>
      </c>
      <c r="AF12" s="3">
        <v>0</v>
      </c>
      <c r="AG12" s="1" t="s">
        <v>154</v>
      </c>
      <c r="AH12" s="1" t="s">
        <v>154</v>
      </c>
      <c r="AJ12" s="3">
        <v>345</v>
      </c>
      <c r="AK12" s="5">
        <v>345</v>
      </c>
      <c r="AL12" s="3">
        <v>18</v>
      </c>
      <c r="AM12" s="1" t="s">
        <v>160</v>
      </c>
      <c r="AN12" s="3">
        <v>1</v>
      </c>
      <c r="AP12" s="7">
        <f>AVERAGE(AN12:AO12)</f>
        <v>1</v>
      </c>
      <c r="AQ12" s="1" t="s">
        <v>374</v>
      </c>
      <c r="AR12" s="3">
        <v>1</v>
      </c>
      <c r="AS12" s="3">
        <v>1</v>
      </c>
      <c r="AT12" s="3">
        <v>0</v>
      </c>
      <c r="AU12" s="3">
        <v>1</v>
      </c>
      <c r="AV12" s="3">
        <v>0</v>
      </c>
      <c r="AW12" s="3">
        <v>0</v>
      </c>
      <c r="AX12" s="3">
        <v>1</v>
      </c>
      <c r="AY12" s="3">
        <v>0</v>
      </c>
      <c r="AZ12" s="3">
        <v>0</v>
      </c>
      <c r="BA12" s="3">
        <v>0</v>
      </c>
      <c r="BB12" s="3">
        <v>0</v>
      </c>
      <c r="BC12" s="1" t="s">
        <v>154</v>
      </c>
      <c r="BD12" s="1" t="s">
        <v>157</v>
      </c>
      <c r="BE12" s="3">
        <v>500</v>
      </c>
      <c r="BF12" s="3">
        <v>1500</v>
      </c>
      <c r="BG12" s="5"/>
      <c r="BH12" s="3">
        <v>18</v>
      </c>
      <c r="BI12" s="1" t="s">
        <v>160</v>
      </c>
      <c r="BJ12" s="3">
        <v>1</v>
      </c>
      <c r="BL12" s="7">
        <f>AVERAGE(BJ12:BK12)</f>
        <v>1</v>
      </c>
      <c r="BM12" s="1" t="s">
        <v>375</v>
      </c>
      <c r="BN12" s="3">
        <v>0</v>
      </c>
      <c r="BO12" s="3">
        <v>0</v>
      </c>
      <c r="BP12" s="3">
        <v>0</v>
      </c>
      <c r="BQ12" s="3">
        <v>0</v>
      </c>
      <c r="BR12" s="3">
        <v>0</v>
      </c>
      <c r="BS12" s="3">
        <v>0</v>
      </c>
      <c r="BT12" s="3">
        <v>1</v>
      </c>
      <c r="BU12" s="3">
        <v>0</v>
      </c>
      <c r="BV12" s="3">
        <v>0</v>
      </c>
      <c r="BW12" s="3">
        <v>0</v>
      </c>
      <c r="BX12" s="3">
        <v>0</v>
      </c>
      <c r="BY12" s="1" t="s">
        <v>154</v>
      </c>
      <c r="BZ12" s="1" t="s">
        <v>154</v>
      </c>
      <c r="CB12" s="1">
        <v>150</v>
      </c>
      <c r="CC12" s="4">
        <v>150</v>
      </c>
      <c r="CD12" s="3">
        <v>18</v>
      </c>
      <c r="CE12" s="1" t="s">
        <v>160</v>
      </c>
      <c r="CF12" s="3">
        <v>1</v>
      </c>
      <c r="CH12" s="7">
        <f>AVERAGE(CF12:CG12)</f>
        <v>1</v>
      </c>
      <c r="CI12" s="1" t="s">
        <v>375</v>
      </c>
      <c r="CJ12" s="3">
        <v>0</v>
      </c>
      <c r="CK12" s="3">
        <v>0</v>
      </c>
      <c r="CL12" s="3">
        <v>0</v>
      </c>
      <c r="CM12" s="3">
        <v>0</v>
      </c>
      <c r="CN12" s="3">
        <v>0</v>
      </c>
      <c r="CO12" s="3">
        <v>0</v>
      </c>
      <c r="CP12" s="3">
        <v>1</v>
      </c>
      <c r="CQ12" s="3">
        <v>0</v>
      </c>
      <c r="CR12" s="3">
        <v>0</v>
      </c>
      <c r="CS12" s="3">
        <v>0</v>
      </c>
      <c r="CT12" s="3">
        <v>0</v>
      </c>
      <c r="CU12" s="1" t="s">
        <v>154</v>
      </c>
      <c r="CV12" s="1" t="s">
        <v>154</v>
      </c>
      <c r="CW12" s="3">
        <v>70</v>
      </c>
      <c r="CX12" s="3">
        <v>100</v>
      </c>
      <c r="CY12" s="11">
        <f>CX12/CW12*100</f>
        <v>142.85714285714286</v>
      </c>
      <c r="CZ12" s="3">
        <v>18</v>
      </c>
      <c r="DA12" s="1" t="s">
        <v>160</v>
      </c>
      <c r="DB12" s="3">
        <v>0</v>
      </c>
      <c r="DD12" s="7">
        <f>AVERAGE(DB12:DC12)</f>
        <v>0</v>
      </c>
      <c r="DE12" s="1" t="s">
        <v>375</v>
      </c>
      <c r="DF12" s="3">
        <v>0</v>
      </c>
      <c r="DG12" s="3">
        <v>0</v>
      </c>
      <c r="DH12" s="3">
        <v>0</v>
      </c>
      <c r="DI12" s="3">
        <v>0</v>
      </c>
      <c r="DJ12" s="3">
        <v>0</v>
      </c>
      <c r="DK12" s="3">
        <v>0</v>
      </c>
      <c r="DL12" s="3">
        <v>1</v>
      </c>
      <c r="DM12" s="3">
        <v>0</v>
      </c>
      <c r="DN12" s="3">
        <v>0</v>
      </c>
      <c r="DO12" s="3">
        <v>0</v>
      </c>
      <c r="DP12" s="3">
        <v>0</v>
      </c>
      <c r="DQ12" s="1" t="s">
        <v>154</v>
      </c>
      <c r="DR12" s="1" t="s">
        <v>154</v>
      </c>
      <c r="DT12" s="3">
        <v>60</v>
      </c>
      <c r="DU12" s="5">
        <v>60</v>
      </c>
      <c r="DV12" s="3">
        <v>18</v>
      </c>
      <c r="DW12" s="1" t="s">
        <v>160</v>
      </c>
      <c r="DX12" s="3">
        <v>1</v>
      </c>
      <c r="DZ12" s="7">
        <f>AVERAGE(DX12:DY12)</f>
        <v>1</v>
      </c>
      <c r="EA12" s="1" t="s">
        <v>376</v>
      </c>
      <c r="EB12" s="3">
        <v>0</v>
      </c>
      <c r="EC12" s="3">
        <v>1</v>
      </c>
      <c r="ED12" s="3">
        <v>0</v>
      </c>
      <c r="EE12" s="3">
        <v>0</v>
      </c>
      <c r="EF12" s="3">
        <v>0</v>
      </c>
      <c r="EG12" s="3">
        <v>0</v>
      </c>
      <c r="EH12" s="3">
        <v>0</v>
      </c>
      <c r="EI12" s="3">
        <v>0</v>
      </c>
      <c r="EJ12" s="3">
        <v>0</v>
      </c>
      <c r="EK12" s="3">
        <v>0</v>
      </c>
      <c r="EL12" s="3">
        <v>0</v>
      </c>
      <c r="EM12" s="1" t="s">
        <v>154</v>
      </c>
      <c r="EN12" s="1" t="s">
        <v>157</v>
      </c>
      <c r="EO12" s="3">
        <v>12</v>
      </c>
      <c r="EP12" s="5">
        <v>300</v>
      </c>
      <c r="EQ12" s="3">
        <f>EP12/EO12*10</f>
        <v>250</v>
      </c>
      <c r="ER12" s="3">
        <v>18</v>
      </c>
      <c r="ES12" s="1" t="s">
        <v>160</v>
      </c>
      <c r="ET12" s="3">
        <v>1</v>
      </c>
      <c r="EV12" s="7">
        <f>AVERAGE(ET12:EU12)</f>
        <v>1</v>
      </c>
      <c r="EW12" s="1" t="s">
        <v>375</v>
      </c>
      <c r="EX12" s="3">
        <v>0</v>
      </c>
      <c r="EY12" s="3">
        <v>0</v>
      </c>
      <c r="EZ12" s="3">
        <v>0</v>
      </c>
      <c r="FA12" s="3">
        <v>0</v>
      </c>
      <c r="FB12" s="3">
        <v>0</v>
      </c>
      <c r="FC12" s="3">
        <v>0</v>
      </c>
      <c r="FD12" s="3">
        <v>1</v>
      </c>
      <c r="FE12" s="3">
        <v>0</v>
      </c>
      <c r="FF12" s="3">
        <v>0</v>
      </c>
      <c r="FG12" s="3">
        <v>0</v>
      </c>
      <c r="FH12" s="3">
        <v>0</v>
      </c>
      <c r="FJ12" s="1">
        <v>21735084</v>
      </c>
      <c r="FK12" s="1" t="s">
        <v>377</v>
      </c>
      <c r="FL12" s="1" t="s">
        <v>378</v>
      </c>
      <c r="FM12" s="1">
        <v>61</v>
      </c>
    </row>
    <row r="13" spans="1:170" x14ac:dyDescent="0.25">
      <c r="A13" s="1" t="s">
        <v>1047</v>
      </c>
      <c r="B13" s="1" t="s">
        <v>168</v>
      </c>
      <c r="C13" s="1" t="s">
        <v>1140</v>
      </c>
      <c r="D13" s="3" t="s">
        <v>1287</v>
      </c>
      <c r="E13" s="26" t="s">
        <v>1197</v>
      </c>
      <c r="F13" s="3" t="s">
        <v>1258</v>
      </c>
      <c r="G13" s="1" t="s">
        <v>492</v>
      </c>
      <c r="H13" s="1" t="s">
        <v>1520</v>
      </c>
      <c r="I13" s="1" t="s">
        <v>162</v>
      </c>
      <c r="J13" s="1" t="s">
        <v>153</v>
      </c>
      <c r="K13" s="1" t="s">
        <v>154</v>
      </c>
      <c r="L13" s="1" t="s">
        <v>154</v>
      </c>
      <c r="N13" s="3">
        <v>360</v>
      </c>
      <c r="O13" s="5">
        <v>360</v>
      </c>
      <c r="P13" s="3">
        <v>18</v>
      </c>
      <c r="Q13" s="1" t="s">
        <v>160</v>
      </c>
      <c r="R13" s="3">
        <v>1</v>
      </c>
      <c r="T13" s="7">
        <f>AVERAGE(R13:S13)</f>
        <v>1</v>
      </c>
      <c r="U13" s="1" t="s">
        <v>389</v>
      </c>
      <c r="V13" s="3">
        <v>0</v>
      </c>
      <c r="W13" s="3">
        <v>0</v>
      </c>
      <c r="X13" s="3">
        <v>0</v>
      </c>
      <c r="Y13" s="3">
        <v>1</v>
      </c>
      <c r="Z13" s="3">
        <v>0</v>
      </c>
      <c r="AA13" s="3">
        <v>0</v>
      </c>
      <c r="AB13" s="3">
        <v>1</v>
      </c>
      <c r="AC13" s="3">
        <v>0</v>
      </c>
      <c r="AD13" s="3">
        <v>0</v>
      </c>
      <c r="AE13" s="3">
        <v>0</v>
      </c>
      <c r="AF13" s="3">
        <v>0</v>
      </c>
      <c r="AG13" s="1" t="s">
        <v>154</v>
      </c>
      <c r="AH13" s="1" t="s">
        <v>154</v>
      </c>
      <c r="AJ13" s="3">
        <v>345</v>
      </c>
      <c r="AK13" s="5">
        <v>345</v>
      </c>
      <c r="AL13" s="3">
        <v>18</v>
      </c>
      <c r="AM13" s="1" t="s">
        <v>160</v>
      </c>
      <c r="AN13" s="3">
        <v>1</v>
      </c>
      <c r="AP13" s="7">
        <f>AVERAGE(AN13:AO13)</f>
        <v>1</v>
      </c>
      <c r="AQ13" s="1" t="s">
        <v>493</v>
      </c>
      <c r="AR13" s="3">
        <v>0</v>
      </c>
      <c r="AS13" s="3">
        <v>0</v>
      </c>
      <c r="AT13" s="3">
        <v>0</v>
      </c>
      <c r="AU13" s="3">
        <v>1</v>
      </c>
      <c r="AV13" s="3">
        <v>0</v>
      </c>
      <c r="AW13" s="3">
        <v>0</v>
      </c>
      <c r="AX13" s="3">
        <v>0</v>
      </c>
      <c r="AY13" s="3">
        <v>0</v>
      </c>
      <c r="AZ13" s="3">
        <v>0</v>
      </c>
      <c r="BA13" s="3">
        <v>0</v>
      </c>
      <c r="BB13" s="3">
        <v>0</v>
      </c>
      <c r="BC13" s="1" t="s">
        <v>154</v>
      </c>
      <c r="BD13" s="1" t="s">
        <v>154</v>
      </c>
      <c r="BF13" s="3">
        <v>100</v>
      </c>
      <c r="BG13" s="5">
        <v>100</v>
      </c>
      <c r="BH13" s="3">
        <v>18</v>
      </c>
      <c r="BI13" s="1" t="s">
        <v>160</v>
      </c>
      <c r="BJ13" s="3">
        <v>1</v>
      </c>
      <c r="BL13" s="7">
        <f>AVERAGE(BJ13:BK13)</f>
        <v>1</v>
      </c>
      <c r="BM13" s="1" t="s">
        <v>375</v>
      </c>
      <c r="BN13" s="3">
        <v>0</v>
      </c>
      <c r="BO13" s="3">
        <v>0</v>
      </c>
      <c r="BP13" s="3">
        <v>0</v>
      </c>
      <c r="BQ13" s="3">
        <v>0</v>
      </c>
      <c r="BR13" s="3">
        <v>0</v>
      </c>
      <c r="BS13" s="3">
        <v>0</v>
      </c>
      <c r="BT13" s="3">
        <v>1</v>
      </c>
      <c r="BU13" s="3">
        <v>0</v>
      </c>
      <c r="BV13" s="3">
        <v>0</v>
      </c>
      <c r="BW13" s="3">
        <v>0</v>
      </c>
      <c r="BX13" s="3">
        <v>0</v>
      </c>
      <c r="BY13" s="1" t="s">
        <v>154</v>
      </c>
      <c r="BZ13" s="1" t="s">
        <v>157</v>
      </c>
      <c r="CA13" s="3">
        <v>1000</v>
      </c>
      <c r="CB13" s="3">
        <v>3000</v>
      </c>
      <c r="CC13" s="5"/>
      <c r="CD13" s="3">
        <v>18</v>
      </c>
      <c r="CE13" s="1" t="s">
        <v>160</v>
      </c>
      <c r="CF13" s="3">
        <v>1</v>
      </c>
      <c r="CH13" s="7">
        <f>AVERAGE(CF13:CG13)</f>
        <v>1</v>
      </c>
      <c r="CI13" s="1" t="s">
        <v>375</v>
      </c>
      <c r="CJ13" s="3">
        <v>0</v>
      </c>
      <c r="CK13" s="3">
        <v>0</v>
      </c>
      <c r="CL13" s="3">
        <v>0</v>
      </c>
      <c r="CM13" s="3">
        <v>0</v>
      </c>
      <c r="CN13" s="3">
        <v>0</v>
      </c>
      <c r="CO13" s="3">
        <v>0</v>
      </c>
      <c r="CP13" s="3">
        <v>1</v>
      </c>
      <c r="CQ13" s="3">
        <v>0</v>
      </c>
      <c r="CR13" s="3">
        <v>0</v>
      </c>
      <c r="CS13" s="3">
        <v>0</v>
      </c>
      <c r="CT13" s="3">
        <v>0</v>
      </c>
      <c r="CU13" s="1" t="s">
        <v>154</v>
      </c>
      <c r="CV13" s="1" t="s">
        <v>154</v>
      </c>
      <c r="CW13" s="3">
        <v>70</v>
      </c>
      <c r="CX13" s="3">
        <v>100</v>
      </c>
      <c r="CY13" s="11">
        <f>CX13/CW13*100</f>
        <v>142.85714285714286</v>
      </c>
      <c r="CZ13" s="3">
        <v>18</v>
      </c>
      <c r="DA13" s="1" t="s">
        <v>160</v>
      </c>
      <c r="DB13" s="3">
        <v>1</v>
      </c>
      <c r="DD13" s="7">
        <f>AVERAGE(DB13:DC13)</f>
        <v>1</v>
      </c>
      <c r="DE13" s="1" t="s">
        <v>375</v>
      </c>
      <c r="DF13" s="3">
        <v>0</v>
      </c>
      <c r="DG13" s="3">
        <v>0</v>
      </c>
      <c r="DH13" s="3">
        <v>0</v>
      </c>
      <c r="DI13" s="3">
        <v>0</v>
      </c>
      <c r="DJ13" s="3">
        <v>0</v>
      </c>
      <c r="DK13" s="3">
        <v>0</v>
      </c>
      <c r="DL13" s="3">
        <v>1</v>
      </c>
      <c r="DM13" s="3">
        <v>0</v>
      </c>
      <c r="DN13" s="3">
        <v>0</v>
      </c>
      <c r="DO13" s="3">
        <v>0</v>
      </c>
      <c r="DP13" s="3">
        <v>0</v>
      </c>
      <c r="DQ13" s="1" t="s">
        <v>154</v>
      </c>
      <c r="DR13" s="1" t="s">
        <v>154</v>
      </c>
      <c r="DT13" s="3">
        <v>60</v>
      </c>
      <c r="DU13" s="5">
        <v>60</v>
      </c>
      <c r="DV13" s="3">
        <v>18</v>
      </c>
      <c r="DW13" s="1" t="s">
        <v>160</v>
      </c>
      <c r="DX13" s="3">
        <v>1</v>
      </c>
      <c r="DZ13" s="7">
        <f>AVERAGE(DX13:DY13)</f>
        <v>1</v>
      </c>
      <c r="EA13" s="1" t="s">
        <v>375</v>
      </c>
      <c r="EB13" s="3">
        <v>0</v>
      </c>
      <c r="EC13" s="3">
        <v>0</v>
      </c>
      <c r="ED13" s="3">
        <v>0</v>
      </c>
      <c r="EE13" s="3">
        <v>0</v>
      </c>
      <c r="EF13" s="3">
        <v>0</v>
      </c>
      <c r="EG13" s="3">
        <v>0</v>
      </c>
      <c r="EH13" s="3">
        <v>1</v>
      </c>
      <c r="EI13" s="3">
        <v>0</v>
      </c>
      <c r="EJ13" s="3">
        <v>0</v>
      </c>
      <c r="EK13" s="3">
        <v>0</v>
      </c>
      <c r="EL13" s="3">
        <v>0</v>
      </c>
      <c r="EM13" s="1" t="s">
        <v>154</v>
      </c>
      <c r="EN13" s="1" t="s">
        <v>157</v>
      </c>
      <c r="EO13" s="3">
        <v>12</v>
      </c>
      <c r="EP13" s="5">
        <v>250</v>
      </c>
      <c r="EQ13" s="9">
        <f>EP13/EO13*10</f>
        <v>208.33333333333331</v>
      </c>
      <c r="ER13" s="3">
        <v>18</v>
      </c>
      <c r="ES13" s="1" t="s">
        <v>160</v>
      </c>
      <c r="ET13" s="3">
        <v>1</v>
      </c>
      <c r="EV13" s="7">
        <f>AVERAGE(ET13:EU13)</f>
        <v>1</v>
      </c>
      <c r="EW13" s="1" t="s">
        <v>375</v>
      </c>
      <c r="EX13" s="3">
        <v>0</v>
      </c>
      <c r="EY13" s="3">
        <v>0</v>
      </c>
      <c r="EZ13" s="3">
        <v>0</v>
      </c>
      <c r="FA13" s="3">
        <v>0</v>
      </c>
      <c r="FB13" s="3">
        <v>0</v>
      </c>
      <c r="FC13" s="3">
        <v>0</v>
      </c>
      <c r="FD13" s="3">
        <v>1</v>
      </c>
      <c r="FE13" s="3">
        <v>0</v>
      </c>
      <c r="FF13" s="3">
        <v>0</v>
      </c>
      <c r="FG13" s="3">
        <v>0</v>
      </c>
      <c r="FH13" s="3">
        <v>0</v>
      </c>
      <c r="FI13" s="1" t="s">
        <v>494</v>
      </c>
      <c r="FJ13" s="1">
        <v>21783198</v>
      </c>
      <c r="FK13" s="1" t="s">
        <v>495</v>
      </c>
      <c r="FL13" s="1" t="s">
        <v>496</v>
      </c>
      <c r="FM13" s="1">
        <v>96</v>
      </c>
    </row>
    <row r="14" spans="1:170" x14ac:dyDescent="0.25">
      <c r="A14" s="1" t="s">
        <v>1040</v>
      </c>
      <c r="C14" s="1" t="s">
        <v>1140</v>
      </c>
      <c r="D14" s="1" t="s">
        <v>1287</v>
      </c>
      <c r="E14" s="25" t="s">
        <v>1197</v>
      </c>
      <c r="F14" s="1" t="s">
        <v>1258</v>
      </c>
      <c r="G14" s="1" t="s">
        <v>1392</v>
      </c>
      <c r="H14" s="1" t="s">
        <v>1520</v>
      </c>
      <c r="I14" s="1" t="s">
        <v>1361</v>
      </c>
      <c r="J14" s="1" t="s">
        <v>153</v>
      </c>
      <c r="K14" s="1" t="s">
        <v>1362</v>
      </c>
      <c r="L14" s="1" t="s">
        <v>1362</v>
      </c>
      <c r="N14" s="1">
        <v>350</v>
      </c>
      <c r="O14" s="4">
        <v>350</v>
      </c>
      <c r="P14" s="1">
        <v>18</v>
      </c>
      <c r="Q14" s="1" t="s">
        <v>160</v>
      </c>
      <c r="R14" s="1">
        <v>0</v>
      </c>
      <c r="S14" s="1">
        <v>2</v>
      </c>
      <c r="T14" s="8">
        <v>1</v>
      </c>
      <c r="U14" s="22" t="s">
        <v>1363</v>
      </c>
      <c r="V14" s="1">
        <v>1</v>
      </c>
      <c r="W14" s="3">
        <v>0</v>
      </c>
      <c r="X14" s="3">
        <v>0</v>
      </c>
      <c r="Y14" s="3">
        <v>0</v>
      </c>
      <c r="Z14" s="3">
        <v>0</v>
      </c>
      <c r="AA14" s="3">
        <v>0</v>
      </c>
      <c r="AB14" s="3">
        <v>0</v>
      </c>
      <c r="AC14" s="3">
        <v>0</v>
      </c>
      <c r="AD14" s="3">
        <v>0</v>
      </c>
      <c r="AE14" s="3">
        <v>0</v>
      </c>
      <c r="AF14" s="3">
        <v>0</v>
      </c>
      <c r="AG14" s="1" t="s">
        <v>1362</v>
      </c>
      <c r="AH14" s="1" t="s">
        <v>1362</v>
      </c>
      <c r="AJ14" s="1">
        <v>360</v>
      </c>
      <c r="AK14" s="4">
        <v>360</v>
      </c>
      <c r="AL14" s="1">
        <v>18</v>
      </c>
      <c r="AM14" s="1" t="s">
        <v>160</v>
      </c>
      <c r="AN14" s="1">
        <v>0</v>
      </c>
      <c r="AO14" s="1">
        <v>14</v>
      </c>
      <c r="AP14" s="8">
        <v>7</v>
      </c>
      <c r="AQ14" s="1" t="s">
        <v>1367</v>
      </c>
      <c r="AR14" s="1">
        <f t="shared" ref="AR14:AR19" si="6">IF(ISNUMBER(FIND("Price Inflation", AQ14)), 1, 0)</f>
        <v>0</v>
      </c>
      <c r="AS14" s="1">
        <f t="shared" ref="AS14:AS19" si="7">IF(ISNUMBER(FIND("Liquidity Shortage", AQ14)), 1, 0)</f>
        <v>0</v>
      </c>
      <c r="AT14" s="1">
        <f t="shared" ref="AT14:AT19" si="8">IF(ISNUMBER(FIND("Shortage of Demand", AQ14)), 1, 0)</f>
        <v>0</v>
      </c>
      <c r="AU14" s="1">
        <f t="shared" ref="AU14:AU19" si="9">IF(ISNUMBER(FIND("Insecurity and Instability", AQ14)), 1, 0)</f>
        <v>0</v>
      </c>
      <c r="AV14" s="1">
        <f t="shared" ref="AV14:AV19" si="10">IF(ISNUMBER(FIND("Supply Shortage", AQ14)), 1, 0)</f>
        <v>1</v>
      </c>
      <c r="AW14" s="1">
        <f t="shared" ref="AW14:AW19" si="11">IF(ISNUMBER(FIND("Government Regulations", AQ14)), 1, 0)</f>
        <v>0</v>
      </c>
      <c r="AX14" s="1">
        <f t="shared" ref="AX14:AX19" si="12">IF(ISNUMBER(FIND("Transportation Issues", AQ14)), 1, 0)</f>
        <v>0</v>
      </c>
      <c r="AY14" s="3">
        <v>0</v>
      </c>
      <c r="AZ14" s="1">
        <f t="shared" ref="AZ14:AZ19" si="13">IF(ISNUMBER(FIND("Do Not Know", AQ14)), 1, 0)</f>
        <v>0</v>
      </c>
      <c r="BA14" s="1">
        <f t="shared" ref="BA14:BA19" si="14">IF(ISNUMBER(FIND("No Constraints", AQ14)), 1, 0)</f>
        <v>0</v>
      </c>
      <c r="BB14" s="1">
        <f t="shared" ref="BB14:BB19" si="15">IF(ISNUMBER(FIND("Vendor Did Not Answer", AR14)), 1, 0)</f>
        <v>0</v>
      </c>
      <c r="BC14" s="1" t="s">
        <v>1362</v>
      </c>
      <c r="BD14" s="1" t="s">
        <v>1362</v>
      </c>
      <c r="BF14" s="1">
        <v>100</v>
      </c>
      <c r="BG14" s="4">
        <v>100</v>
      </c>
      <c r="BH14" s="1">
        <v>18</v>
      </c>
      <c r="BI14" s="1" t="s">
        <v>160</v>
      </c>
      <c r="BJ14" s="1">
        <v>0</v>
      </c>
      <c r="BK14" s="1">
        <v>0</v>
      </c>
      <c r="BL14" s="8">
        <v>0</v>
      </c>
      <c r="BM14" s="1" t="s">
        <v>1366</v>
      </c>
      <c r="BN14" s="1">
        <f t="shared" ref="BN14:BN19" si="16">IF(ISNUMBER(FIND("Price Inflation", BM14)), 1, 0)</f>
        <v>0</v>
      </c>
      <c r="BO14" s="1">
        <f t="shared" ref="BO14:BO19" si="17">IF(ISNUMBER(FIND("Liquidity Shortage", BM14)), 1, 0)</f>
        <v>0</v>
      </c>
      <c r="BP14" s="1">
        <f t="shared" ref="BP14:BP19" si="18">IF(ISNUMBER(FIND("Shortage of Demand", BM14)), 1, 0)</f>
        <v>0</v>
      </c>
      <c r="BQ14" s="1">
        <f t="shared" ref="BQ14:BQ19" si="19">IF(ISNUMBER(FIND("Insecurity and Instability", BM14)), 1, 0)</f>
        <v>0</v>
      </c>
      <c r="BR14" s="1">
        <f t="shared" ref="BR14:BR19" si="20">IF(ISNUMBER(FIND("Supply Shortage", BM14)), 1, 0)</f>
        <v>0</v>
      </c>
      <c r="BS14" s="1">
        <f t="shared" ref="BS14:BS19" si="21">IF(ISNUMBER(FIND("Government Regulations", BM14)), 1, 0)</f>
        <v>0</v>
      </c>
      <c r="BT14" s="1">
        <f t="shared" ref="BT14:BT19" si="22">IF(ISNUMBER(FIND("Government Regulations", BM14)), 1, 0)</f>
        <v>0</v>
      </c>
      <c r="BU14" s="1">
        <f t="shared" ref="BU14:BU19" si="23">IF(ISNUMBER(FIND("Transportation Issues", BM14)), 1, 0)</f>
        <v>0</v>
      </c>
      <c r="BV14" s="1">
        <f t="shared" ref="BV14:BV19" si="24">IF(ISNUMBER(FIND("Do Not Know", BM14)), 1, 0)</f>
        <v>0</v>
      </c>
      <c r="BW14" s="1">
        <f t="shared" ref="BW14:BW19" si="25">IF(ISNUMBER(FIND("No Constraints", BM14)), 1, 0)</f>
        <v>1</v>
      </c>
      <c r="BX14" s="1">
        <f t="shared" ref="BX14:BX19" si="26">IF(ISNUMBER(FIND("Vendor Did Not Answer", BM14)), 1, 0)</f>
        <v>0</v>
      </c>
      <c r="BY14" s="1" t="s">
        <v>1362</v>
      </c>
      <c r="BZ14" s="1" t="s">
        <v>1362</v>
      </c>
      <c r="CB14" s="1">
        <v>100</v>
      </c>
      <c r="CC14" s="4">
        <v>100</v>
      </c>
      <c r="CD14" s="1">
        <v>18</v>
      </c>
      <c r="CE14" s="1" t="s">
        <v>160</v>
      </c>
      <c r="CF14" s="1">
        <v>0</v>
      </c>
      <c r="CG14" s="1">
        <v>1</v>
      </c>
      <c r="CH14" s="8">
        <v>0.5</v>
      </c>
      <c r="CI14" s="1" t="s">
        <v>1366</v>
      </c>
      <c r="CJ14" s="1">
        <f t="shared" ref="CJ14:CJ19" si="27">IF(ISNUMBER(FIND("Price Inflation", CI14)), 1, 0)</f>
        <v>0</v>
      </c>
      <c r="CK14" s="1">
        <f t="shared" ref="CK14:CK19" si="28">IF(ISNUMBER(FIND("Liquidity Shortage", CI14)), 1, 0)</f>
        <v>0</v>
      </c>
      <c r="CL14" s="1">
        <f t="shared" ref="CL14:CL19" si="29">IF(ISNUMBER(FIND("Shortage of Demand", CI14)), 1, 0)</f>
        <v>0</v>
      </c>
      <c r="CM14" s="1">
        <f t="shared" ref="CM14:CM19" si="30">IF(ISNUMBER(FIND("Insecurity and Instability", CI14)), 1, 0)</f>
        <v>0</v>
      </c>
      <c r="CN14" s="1">
        <f t="shared" ref="CN14:CN19" si="31">IF(ISNUMBER(FIND("Supply Shortage", CI14)), 1, 0)</f>
        <v>0</v>
      </c>
      <c r="CO14" s="1">
        <f t="shared" ref="CO14:CO19" si="32">IF(ISNUMBER(FIND("Government Regulations", CI14)), 1, 0)</f>
        <v>0</v>
      </c>
      <c r="CP14" s="1">
        <f t="shared" ref="CP14:CP19" si="33">IF(ISNUMBER(FIND("Government Regulations", CI14)), 1, 0)</f>
        <v>0</v>
      </c>
      <c r="CQ14" s="1">
        <f t="shared" ref="CQ14:CQ19" si="34">IF(ISNUMBER(FIND("Transportation Issues", CI14)), 1, 0)</f>
        <v>0</v>
      </c>
      <c r="CR14" s="1">
        <f t="shared" ref="CR14:CR19" si="35">IF(ISNUMBER(FIND("Do Not Know", CI14)), 1, 0)</f>
        <v>0</v>
      </c>
      <c r="CS14" s="1">
        <f t="shared" ref="CS14:CS19" si="36">IF(ISNUMBER(FIND("No Constraints", CI14)), 1, 0)</f>
        <v>1</v>
      </c>
      <c r="CT14" s="1">
        <f t="shared" ref="CT14:CT19" si="37">IF(ISNUMBER(FIND("Vendor Did Not Answer", CI14)), 1, 0)</f>
        <v>0</v>
      </c>
      <c r="CU14" s="1" t="s">
        <v>1362</v>
      </c>
      <c r="CV14" s="1" t="s">
        <v>1362</v>
      </c>
      <c r="CX14" s="1">
        <v>170</v>
      </c>
      <c r="CY14" s="4">
        <v>170</v>
      </c>
      <c r="CZ14" s="1">
        <v>18</v>
      </c>
      <c r="DA14" s="1" t="s">
        <v>160</v>
      </c>
      <c r="DB14" s="1">
        <v>0</v>
      </c>
      <c r="DC14" s="1">
        <v>1</v>
      </c>
      <c r="DD14" s="8">
        <v>0.5</v>
      </c>
      <c r="DE14" s="1" t="s">
        <v>1366</v>
      </c>
      <c r="DF14" s="1">
        <f t="shared" ref="DF14:DF19" si="38">IF(ISNUMBER(FIND("Price Inflation", DE14)), 1, 0)</f>
        <v>0</v>
      </c>
      <c r="DG14" s="1">
        <f t="shared" ref="DG14:DG19" si="39">IF(ISNUMBER(FIND("Liquidity Shortage", DE14)), 1, 0)</f>
        <v>0</v>
      </c>
      <c r="DH14" s="1">
        <f t="shared" ref="DH14:DH19" si="40">IF(ISNUMBER(FIND("Shortage of Demand", DE14)), 1, 0)</f>
        <v>0</v>
      </c>
      <c r="DI14" s="1">
        <f t="shared" ref="DI14:DI19" si="41">IF(ISNUMBER(FIND("Insecurity and Instability", DE14)), 1, 0)</f>
        <v>0</v>
      </c>
      <c r="DJ14" s="1">
        <f t="shared" ref="DJ14:DJ19" si="42">IF(ISNUMBER(FIND("Supply Shortage", DE14)), 1, 0)</f>
        <v>0</v>
      </c>
      <c r="DK14" s="1">
        <f t="shared" ref="DK14:DK19" si="43">IF(ISNUMBER(FIND("Government Regulations", DE14)), 1, 0)</f>
        <v>0</v>
      </c>
      <c r="DL14" s="1">
        <f t="shared" ref="DL14:DL19" si="44">IF(ISNUMBER(FIND("Transportation Issues", DE14)), 1, 0)</f>
        <v>0</v>
      </c>
      <c r="DM14" s="3">
        <v>0</v>
      </c>
      <c r="DN14" s="1">
        <f t="shared" ref="DN14:DN19" si="45">IF(ISNUMBER(FIND("Do Not Know", DE14)), 1, 0)</f>
        <v>0</v>
      </c>
      <c r="DO14" s="1">
        <f t="shared" ref="DO14:DO19" si="46">IF(ISNUMBER(FIND("No Constraints", DE14)), 1, 0)</f>
        <v>1</v>
      </c>
      <c r="DP14" s="1">
        <f t="shared" ref="DP14:DP19" si="47">IF(ISNUMBER(FIND("Vendor Did Not Answer", DE14)), 1, 0)</f>
        <v>0</v>
      </c>
      <c r="DQ14" s="1" t="s">
        <v>1362</v>
      </c>
      <c r="DR14" s="1" t="s">
        <v>1365</v>
      </c>
      <c r="DS14" s="1">
        <v>110</v>
      </c>
      <c r="DT14" s="1">
        <v>80</v>
      </c>
      <c r="DU14" s="11">
        <v>72.727272727272734</v>
      </c>
      <c r="DV14" s="1">
        <v>18</v>
      </c>
      <c r="DW14" s="1" t="s">
        <v>160</v>
      </c>
      <c r="DX14" s="1">
        <v>1</v>
      </c>
      <c r="DY14" s="1">
        <v>2</v>
      </c>
      <c r="DZ14" s="8">
        <v>1.5</v>
      </c>
      <c r="EA14" s="1" t="s">
        <v>1366</v>
      </c>
      <c r="EB14" s="1">
        <f t="shared" ref="EB14:EB19" si="48">IF(ISNUMBER(FIND("Price Inflation", EA14)), 1, 0)</f>
        <v>0</v>
      </c>
      <c r="EC14" s="1">
        <f t="shared" ref="EC14:EC19" si="49">IF(ISNUMBER(FIND("Liquidity Shortage", EA14)), 1, 0)</f>
        <v>0</v>
      </c>
      <c r="ED14" s="1">
        <f t="shared" ref="ED14:ED19" si="50">IF(ISNUMBER(FIND("Shortage of Demand", EA14)), 1, 0)</f>
        <v>0</v>
      </c>
      <c r="EE14" s="1">
        <f t="shared" ref="EE14:EE19" si="51">IF(ISNUMBER(FIND("Insecurity and Instability", EA14)), 1, 0)</f>
        <v>0</v>
      </c>
      <c r="EF14" s="1">
        <f t="shared" ref="EF14:EF19" si="52">IF(ISNUMBER(FIND("Supply Shortage", EA14)), 1, 0)</f>
        <v>0</v>
      </c>
      <c r="EG14" s="1">
        <f t="shared" ref="EG14:EG19" si="53">IF(ISNUMBER(FIND("Government Regulations", EA14)), 1, 0)</f>
        <v>0</v>
      </c>
      <c r="EH14" s="1">
        <f t="shared" ref="EH14:EH19" si="54">IF(ISNUMBER(FIND("Government Regulations", EA14)), 1, 0)</f>
        <v>0</v>
      </c>
      <c r="EI14" s="1">
        <f t="shared" ref="EI14:EI19" si="55">IF(ISNUMBER(FIND("Transportation Issues", EA14)), 1, 0)</f>
        <v>0</v>
      </c>
      <c r="EJ14" s="1">
        <f t="shared" ref="EJ14:EJ19" si="56">IF(ISNUMBER(FIND("Do Not Know", EA14)), 1, 0)</f>
        <v>0</v>
      </c>
      <c r="EK14" s="1">
        <f t="shared" ref="EK14:EK19" si="57">IF(ISNUMBER(FIND("No Constraints", EA14)), 1, 0)</f>
        <v>1</v>
      </c>
      <c r="EL14" s="1">
        <f t="shared" ref="EL14:EL19" si="58">IF(ISNUMBER(FIND("Vendor Did Not Answer", EA14)), 1, 0)</f>
        <v>0</v>
      </c>
      <c r="EM14" s="1" t="s">
        <v>1362</v>
      </c>
      <c r="EN14" s="1" t="s">
        <v>1365</v>
      </c>
      <c r="EO14" s="1">
        <v>9</v>
      </c>
      <c r="EP14" s="4">
        <v>400</v>
      </c>
      <c r="EQ14" s="1">
        <v>444.44444444444446</v>
      </c>
      <c r="ER14" s="1">
        <v>18</v>
      </c>
      <c r="ES14" s="1" t="s">
        <v>160</v>
      </c>
      <c r="ET14" s="1">
        <v>4</v>
      </c>
      <c r="EU14" s="1">
        <v>10</v>
      </c>
      <c r="EV14" s="8">
        <v>7</v>
      </c>
      <c r="EW14" s="1" t="s">
        <v>1366</v>
      </c>
      <c r="EX14" s="1">
        <f t="shared" ref="EX14:EX19" si="59">IF(ISNUMBER(FIND("Price Inflation", EW14)), 1, 0)</f>
        <v>0</v>
      </c>
      <c r="EY14" s="1">
        <f t="shared" ref="EY14:EY19" si="60">IF(ISNUMBER(FIND("Liquidity Shortage", EW14)), 1, 0)</f>
        <v>0</v>
      </c>
      <c r="EZ14" s="1">
        <f t="shared" ref="EZ14:EZ19" si="61">IF(ISNUMBER(FIND("Shortage of Demand", EW14)), 1, 0)</f>
        <v>0</v>
      </c>
      <c r="FA14" s="1">
        <f t="shared" ref="FA14:FA19" si="62">IF(ISNUMBER(FIND("Insecurity and Instability", EW14)), 1, 0)</f>
        <v>0</v>
      </c>
      <c r="FB14" s="1">
        <f t="shared" ref="FB14:FB19" si="63">IF(ISNUMBER(FIND("Supply Shortage", EW14)), 1, 0)</f>
        <v>0</v>
      </c>
      <c r="FC14" s="1">
        <f t="shared" ref="FC14:FC19" si="64">IF(ISNUMBER(FIND("Government Regulations", EW14)), 1, 0)</f>
        <v>0</v>
      </c>
      <c r="FD14" s="1">
        <f t="shared" ref="FD14:FD19" si="65">IF(ISNUMBER(FIND("Government Regulations", EW14)), 1, 0)</f>
        <v>0</v>
      </c>
      <c r="FE14" s="1">
        <f t="shared" ref="FE14:FE19" si="66">IF(ISNUMBER(FIND("Transportation Issues", EW14)), 1, 0)</f>
        <v>0</v>
      </c>
      <c r="FF14" s="1">
        <f t="shared" ref="FF14:FF19" si="67">IF(ISNUMBER(FIND("Do Not Know", EW14)), 1, 0)</f>
        <v>0</v>
      </c>
      <c r="FG14" s="1">
        <f t="shared" ref="FG14:FG19" si="68">IF(ISNUMBER(FIND("No Constraints", EW14)), 1, 0)</f>
        <v>1</v>
      </c>
      <c r="FH14" s="1">
        <f t="shared" ref="FH14:FH19" si="69">IF(ISNUMBER(FIND("Vendor Did Not Answer", EW14)), 1, 0)</f>
        <v>0</v>
      </c>
    </row>
    <row r="15" spans="1:170" x14ac:dyDescent="0.25">
      <c r="A15" s="1" t="s">
        <v>1041</v>
      </c>
      <c r="C15" s="1" t="s">
        <v>1140</v>
      </c>
      <c r="D15" s="1" t="s">
        <v>1287</v>
      </c>
      <c r="E15" s="25" t="s">
        <v>1197</v>
      </c>
      <c r="F15" s="1" t="s">
        <v>1258</v>
      </c>
      <c r="G15" s="1" t="s">
        <v>1392</v>
      </c>
      <c r="H15" s="1" t="s">
        <v>1533</v>
      </c>
      <c r="I15" s="1" t="s">
        <v>1361</v>
      </c>
      <c r="J15" s="1" t="s">
        <v>153</v>
      </c>
      <c r="K15" s="1" t="s">
        <v>1362</v>
      </c>
      <c r="L15" s="1" t="s">
        <v>1362</v>
      </c>
      <c r="N15" s="1">
        <v>350</v>
      </c>
      <c r="O15" s="4">
        <v>350</v>
      </c>
      <c r="P15" s="1">
        <v>18</v>
      </c>
      <c r="Q15" s="1" t="s">
        <v>160</v>
      </c>
      <c r="R15" s="1">
        <v>1</v>
      </c>
      <c r="S15" s="1">
        <v>2</v>
      </c>
      <c r="T15" s="8">
        <v>1.5</v>
      </c>
      <c r="U15" s="22" t="s">
        <v>1363</v>
      </c>
      <c r="V15" s="1">
        <v>1</v>
      </c>
      <c r="W15" s="3">
        <v>0</v>
      </c>
      <c r="X15" s="3">
        <v>0</v>
      </c>
      <c r="Y15" s="3">
        <v>0</v>
      </c>
      <c r="Z15" s="3">
        <v>0</v>
      </c>
      <c r="AA15" s="3">
        <v>0</v>
      </c>
      <c r="AB15" s="3">
        <v>0</v>
      </c>
      <c r="AC15" s="3">
        <v>0</v>
      </c>
      <c r="AD15" s="3">
        <v>0</v>
      </c>
      <c r="AE15" s="3">
        <v>0</v>
      </c>
      <c r="AF15" s="3">
        <v>0</v>
      </c>
      <c r="AG15" s="1" t="s">
        <v>1362</v>
      </c>
      <c r="AH15" s="1" t="s">
        <v>1362</v>
      </c>
      <c r="AJ15" s="1">
        <v>360</v>
      </c>
      <c r="AK15" s="4">
        <v>360</v>
      </c>
      <c r="AL15" s="1">
        <v>18</v>
      </c>
      <c r="AM15" s="1" t="s">
        <v>160</v>
      </c>
      <c r="AN15" s="1">
        <v>0</v>
      </c>
      <c r="AO15" s="1">
        <v>2</v>
      </c>
      <c r="AP15" s="8">
        <v>1</v>
      </c>
      <c r="AQ15" s="1" t="s">
        <v>1367</v>
      </c>
      <c r="AR15" s="1">
        <f t="shared" si="6"/>
        <v>0</v>
      </c>
      <c r="AS15" s="1">
        <f t="shared" si="7"/>
        <v>0</v>
      </c>
      <c r="AT15" s="1">
        <f t="shared" si="8"/>
        <v>0</v>
      </c>
      <c r="AU15" s="1">
        <f t="shared" si="9"/>
        <v>0</v>
      </c>
      <c r="AV15" s="1">
        <f t="shared" si="10"/>
        <v>1</v>
      </c>
      <c r="AW15" s="1">
        <f t="shared" si="11"/>
        <v>0</v>
      </c>
      <c r="AX15" s="1">
        <f t="shared" si="12"/>
        <v>0</v>
      </c>
      <c r="AY15" s="3">
        <v>0</v>
      </c>
      <c r="AZ15" s="1">
        <f t="shared" si="13"/>
        <v>0</v>
      </c>
      <c r="BA15" s="1">
        <f t="shared" si="14"/>
        <v>0</v>
      </c>
      <c r="BB15" s="1">
        <f t="shared" si="15"/>
        <v>0</v>
      </c>
      <c r="BC15" s="1" t="s">
        <v>1362</v>
      </c>
      <c r="BD15" s="1" t="s">
        <v>1362</v>
      </c>
      <c r="BF15" s="1">
        <v>100</v>
      </c>
      <c r="BG15" s="4">
        <v>100</v>
      </c>
      <c r="BH15" s="1">
        <v>18</v>
      </c>
      <c r="BI15" s="1" t="s">
        <v>160</v>
      </c>
      <c r="BJ15" s="1">
        <v>0</v>
      </c>
      <c r="BK15" s="1">
        <v>0</v>
      </c>
      <c r="BL15" s="8">
        <v>0</v>
      </c>
      <c r="BM15" s="1" t="s">
        <v>1366</v>
      </c>
      <c r="BN15" s="1">
        <f t="shared" si="16"/>
        <v>0</v>
      </c>
      <c r="BO15" s="1">
        <f t="shared" si="17"/>
        <v>0</v>
      </c>
      <c r="BP15" s="1">
        <f t="shared" si="18"/>
        <v>0</v>
      </c>
      <c r="BQ15" s="1">
        <f t="shared" si="19"/>
        <v>0</v>
      </c>
      <c r="BR15" s="1">
        <f t="shared" si="20"/>
        <v>0</v>
      </c>
      <c r="BS15" s="1">
        <f t="shared" si="21"/>
        <v>0</v>
      </c>
      <c r="BT15" s="1">
        <f t="shared" si="22"/>
        <v>0</v>
      </c>
      <c r="BU15" s="1">
        <f t="shared" si="23"/>
        <v>0</v>
      </c>
      <c r="BV15" s="1">
        <f t="shared" si="24"/>
        <v>0</v>
      </c>
      <c r="BW15" s="1">
        <f t="shared" si="25"/>
        <v>1</v>
      </c>
      <c r="BX15" s="1">
        <f t="shared" si="26"/>
        <v>0</v>
      </c>
      <c r="BY15" s="1" t="s">
        <v>1362</v>
      </c>
      <c r="BZ15" s="1" t="s">
        <v>1362</v>
      </c>
      <c r="CB15" s="1">
        <v>100</v>
      </c>
      <c r="CC15" s="4">
        <v>100</v>
      </c>
      <c r="CD15" s="1">
        <v>18</v>
      </c>
      <c r="CE15" s="1" t="s">
        <v>160</v>
      </c>
      <c r="CF15" s="1">
        <v>0</v>
      </c>
      <c r="CG15" s="1">
        <v>0</v>
      </c>
      <c r="CH15" s="8">
        <v>0</v>
      </c>
      <c r="CI15" s="1" t="s">
        <v>1366</v>
      </c>
      <c r="CJ15" s="1">
        <f t="shared" si="27"/>
        <v>0</v>
      </c>
      <c r="CK15" s="1">
        <f t="shared" si="28"/>
        <v>0</v>
      </c>
      <c r="CL15" s="1">
        <f t="shared" si="29"/>
        <v>0</v>
      </c>
      <c r="CM15" s="1">
        <f t="shared" si="30"/>
        <v>0</v>
      </c>
      <c r="CN15" s="1">
        <f t="shared" si="31"/>
        <v>0</v>
      </c>
      <c r="CO15" s="1">
        <f t="shared" si="32"/>
        <v>0</v>
      </c>
      <c r="CP15" s="1">
        <f t="shared" si="33"/>
        <v>0</v>
      </c>
      <c r="CQ15" s="1">
        <f t="shared" si="34"/>
        <v>0</v>
      </c>
      <c r="CR15" s="1">
        <f t="shared" si="35"/>
        <v>0</v>
      </c>
      <c r="CS15" s="1">
        <f t="shared" si="36"/>
        <v>1</v>
      </c>
      <c r="CT15" s="1">
        <f t="shared" si="37"/>
        <v>0</v>
      </c>
      <c r="CU15" s="1" t="s">
        <v>1362</v>
      </c>
      <c r="CV15" s="1" t="s">
        <v>1362</v>
      </c>
      <c r="CX15" s="1">
        <v>170</v>
      </c>
      <c r="CY15" s="4">
        <v>170</v>
      </c>
      <c r="CZ15" s="1">
        <v>18</v>
      </c>
      <c r="DA15" s="1" t="s">
        <v>160</v>
      </c>
      <c r="DB15" s="1">
        <v>0</v>
      </c>
      <c r="DC15" s="1">
        <v>0</v>
      </c>
      <c r="DD15" s="8">
        <v>0</v>
      </c>
      <c r="DE15" s="1" t="s">
        <v>1366</v>
      </c>
      <c r="DF15" s="1">
        <f t="shared" si="38"/>
        <v>0</v>
      </c>
      <c r="DG15" s="1">
        <f t="shared" si="39"/>
        <v>0</v>
      </c>
      <c r="DH15" s="1">
        <f t="shared" si="40"/>
        <v>0</v>
      </c>
      <c r="DI15" s="1">
        <f t="shared" si="41"/>
        <v>0</v>
      </c>
      <c r="DJ15" s="1">
        <f t="shared" si="42"/>
        <v>0</v>
      </c>
      <c r="DK15" s="1">
        <f t="shared" si="43"/>
        <v>0</v>
      </c>
      <c r="DL15" s="1">
        <f t="shared" si="44"/>
        <v>0</v>
      </c>
      <c r="DM15" s="3">
        <v>0</v>
      </c>
      <c r="DN15" s="1">
        <f t="shared" si="45"/>
        <v>0</v>
      </c>
      <c r="DO15" s="1">
        <f t="shared" si="46"/>
        <v>1</v>
      </c>
      <c r="DP15" s="1">
        <f t="shared" si="47"/>
        <v>0</v>
      </c>
      <c r="DQ15" s="1" t="s">
        <v>1362</v>
      </c>
      <c r="DR15" s="1" t="s">
        <v>1362</v>
      </c>
      <c r="DT15" s="1">
        <v>100</v>
      </c>
      <c r="DU15" s="11">
        <v>100</v>
      </c>
      <c r="DV15" s="1">
        <v>18</v>
      </c>
      <c r="DW15" s="1" t="s">
        <v>160</v>
      </c>
      <c r="DX15" s="1">
        <v>1</v>
      </c>
      <c r="DY15" s="1">
        <v>2</v>
      </c>
      <c r="DZ15" s="8">
        <v>1.5</v>
      </c>
      <c r="EA15" s="1" t="s">
        <v>1366</v>
      </c>
      <c r="EB15" s="1">
        <f t="shared" si="48"/>
        <v>0</v>
      </c>
      <c r="EC15" s="1">
        <f t="shared" si="49"/>
        <v>0</v>
      </c>
      <c r="ED15" s="1">
        <f t="shared" si="50"/>
        <v>0</v>
      </c>
      <c r="EE15" s="1">
        <f t="shared" si="51"/>
        <v>0</v>
      </c>
      <c r="EF15" s="1">
        <f t="shared" si="52"/>
        <v>0</v>
      </c>
      <c r="EG15" s="1">
        <f t="shared" si="53"/>
        <v>0</v>
      </c>
      <c r="EH15" s="1">
        <f t="shared" si="54"/>
        <v>0</v>
      </c>
      <c r="EI15" s="1">
        <f t="shared" si="55"/>
        <v>0</v>
      </c>
      <c r="EJ15" s="1">
        <f t="shared" si="56"/>
        <v>0</v>
      </c>
      <c r="EK15" s="1">
        <f t="shared" si="57"/>
        <v>1</v>
      </c>
      <c r="EL15" s="1">
        <f t="shared" si="58"/>
        <v>0</v>
      </c>
      <c r="EM15" s="1" t="s">
        <v>1362</v>
      </c>
      <c r="EN15" s="1" t="s">
        <v>1365</v>
      </c>
      <c r="EO15" s="1">
        <v>8</v>
      </c>
      <c r="EP15" s="4">
        <v>400</v>
      </c>
      <c r="EQ15" s="1">
        <v>500</v>
      </c>
      <c r="ER15" s="1">
        <v>18</v>
      </c>
      <c r="ES15" s="1" t="s">
        <v>160</v>
      </c>
      <c r="ET15" s="1">
        <v>0</v>
      </c>
      <c r="EU15" s="1">
        <v>0</v>
      </c>
      <c r="EV15" s="8">
        <v>0</v>
      </c>
      <c r="EW15" s="1" t="s">
        <v>1366</v>
      </c>
      <c r="EX15" s="1">
        <f t="shared" si="59"/>
        <v>0</v>
      </c>
      <c r="EY15" s="1">
        <f t="shared" si="60"/>
        <v>0</v>
      </c>
      <c r="EZ15" s="1">
        <f t="shared" si="61"/>
        <v>0</v>
      </c>
      <c r="FA15" s="1">
        <f t="shared" si="62"/>
        <v>0</v>
      </c>
      <c r="FB15" s="1">
        <f t="shared" si="63"/>
        <v>0</v>
      </c>
      <c r="FC15" s="1">
        <f t="shared" si="64"/>
        <v>0</v>
      </c>
      <c r="FD15" s="1">
        <f t="shared" si="65"/>
        <v>0</v>
      </c>
      <c r="FE15" s="1">
        <f t="shared" si="66"/>
        <v>0</v>
      </c>
      <c r="FF15" s="1">
        <f t="shared" si="67"/>
        <v>0</v>
      </c>
      <c r="FG15" s="1">
        <f t="shared" si="68"/>
        <v>1</v>
      </c>
      <c r="FH15" s="1">
        <f t="shared" si="69"/>
        <v>0</v>
      </c>
    </row>
    <row r="16" spans="1:170" x14ac:dyDescent="0.25">
      <c r="A16" s="1" t="s">
        <v>1042</v>
      </c>
      <c r="C16" s="1" t="s">
        <v>1140</v>
      </c>
      <c r="D16" s="1" t="s">
        <v>1287</v>
      </c>
      <c r="E16" s="25" t="s">
        <v>1197</v>
      </c>
      <c r="F16" s="1" t="s">
        <v>1258</v>
      </c>
      <c r="G16" s="1" t="s">
        <v>1392</v>
      </c>
      <c r="H16" s="1" t="s">
        <v>1533</v>
      </c>
      <c r="I16" s="1" t="s">
        <v>1361</v>
      </c>
      <c r="J16" s="1" t="s">
        <v>153</v>
      </c>
      <c r="K16" s="1" t="s">
        <v>1362</v>
      </c>
      <c r="L16" s="1" t="s">
        <v>1362</v>
      </c>
      <c r="N16" s="1">
        <v>355</v>
      </c>
      <c r="O16" s="4">
        <v>355</v>
      </c>
      <c r="P16" s="1">
        <v>18</v>
      </c>
      <c r="Q16" s="1" t="s">
        <v>160</v>
      </c>
      <c r="R16" s="1">
        <v>0</v>
      </c>
      <c r="S16" s="1">
        <v>1</v>
      </c>
      <c r="T16" s="8">
        <v>0.5</v>
      </c>
      <c r="U16" s="22" t="s">
        <v>1366</v>
      </c>
      <c r="V16" s="3">
        <v>0</v>
      </c>
      <c r="W16" s="3">
        <v>0</v>
      </c>
      <c r="X16" s="3">
        <v>0</v>
      </c>
      <c r="Y16" s="3">
        <v>0</v>
      </c>
      <c r="Z16" s="3">
        <v>0</v>
      </c>
      <c r="AA16" s="3">
        <v>0</v>
      </c>
      <c r="AB16" s="3">
        <v>0</v>
      </c>
      <c r="AC16" s="3">
        <v>0</v>
      </c>
      <c r="AD16" s="3">
        <v>0</v>
      </c>
      <c r="AE16" s="3">
        <v>1</v>
      </c>
      <c r="AF16" s="3">
        <v>0</v>
      </c>
      <c r="AG16" s="1" t="s">
        <v>1362</v>
      </c>
      <c r="AH16" s="1" t="s">
        <v>1362</v>
      </c>
      <c r="AJ16" s="1">
        <v>360</v>
      </c>
      <c r="AK16" s="4">
        <v>360</v>
      </c>
      <c r="AL16" s="1">
        <v>18</v>
      </c>
      <c r="AM16" s="1" t="s">
        <v>160</v>
      </c>
      <c r="AN16" s="1">
        <v>0</v>
      </c>
      <c r="AO16" s="1">
        <v>0</v>
      </c>
      <c r="AP16" s="8">
        <v>0</v>
      </c>
      <c r="AQ16" s="1" t="s">
        <v>1366</v>
      </c>
      <c r="AR16" s="1">
        <f t="shared" si="6"/>
        <v>0</v>
      </c>
      <c r="AS16" s="1">
        <f t="shared" si="7"/>
        <v>0</v>
      </c>
      <c r="AT16" s="1">
        <f t="shared" si="8"/>
        <v>0</v>
      </c>
      <c r="AU16" s="1">
        <f t="shared" si="9"/>
        <v>0</v>
      </c>
      <c r="AV16" s="1">
        <f t="shared" si="10"/>
        <v>0</v>
      </c>
      <c r="AW16" s="1">
        <f t="shared" si="11"/>
        <v>0</v>
      </c>
      <c r="AX16" s="1">
        <f t="shared" si="12"/>
        <v>0</v>
      </c>
      <c r="AY16" s="3">
        <v>0</v>
      </c>
      <c r="AZ16" s="1">
        <f t="shared" si="13"/>
        <v>0</v>
      </c>
      <c r="BA16" s="1">
        <f t="shared" si="14"/>
        <v>1</v>
      </c>
      <c r="BB16" s="1">
        <f t="shared" si="15"/>
        <v>0</v>
      </c>
      <c r="BC16" s="1" t="s">
        <v>1362</v>
      </c>
      <c r="BD16" s="1" t="s">
        <v>1362</v>
      </c>
      <c r="BF16" s="1">
        <v>100</v>
      </c>
      <c r="BG16" s="4">
        <v>100</v>
      </c>
      <c r="BH16" s="1">
        <v>18</v>
      </c>
      <c r="BI16" s="1" t="s">
        <v>160</v>
      </c>
      <c r="BJ16" s="1">
        <v>0</v>
      </c>
      <c r="BK16" s="1">
        <v>0</v>
      </c>
      <c r="BL16" s="8">
        <v>0</v>
      </c>
      <c r="BM16" s="1" t="s">
        <v>1366</v>
      </c>
      <c r="BN16" s="1">
        <f t="shared" si="16"/>
        <v>0</v>
      </c>
      <c r="BO16" s="1">
        <f t="shared" si="17"/>
        <v>0</v>
      </c>
      <c r="BP16" s="1">
        <f t="shared" si="18"/>
        <v>0</v>
      </c>
      <c r="BQ16" s="1">
        <f t="shared" si="19"/>
        <v>0</v>
      </c>
      <c r="BR16" s="1">
        <f t="shared" si="20"/>
        <v>0</v>
      </c>
      <c r="BS16" s="1">
        <f t="shared" si="21"/>
        <v>0</v>
      </c>
      <c r="BT16" s="1">
        <f t="shared" si="22"/>
        <v>0</v>
      </c>
      <c r="BU16" s="1">
        <f t="shared" si="23"/>
        <v>0</v>
      </c>
      <c r="BV16" s="1">
        <f t="shared" si="24"/>
        <v>0</v>
      </c>
      <c r="BW16" s="1">
        <f t="shared" si="25"/>
        <v>1</v>
      </c>
      <c r="BX16" s="1">
        <f t="shared" si="26"/>
        <v>0</v>
      </c>
      <c r="BY16" s="1" t="s">
        <v>1362</v>
      </c>
      <c r="BZ16" s="1" t="s">
        <v>1362</v>
      </c>
      <c r="CB16" s="1">
        <v>100</v>
      </c>
      <c r="CC16" s="4">
        <v>100</v>
      </c>
      <c r="CD16" s="1">
        <v>18</v>
      </c>
      <c r="CE16" s="1" t="s">
        <v>160</v>
      </c>
      <c r="CF16" s="1">
        <v>0</v>
      </c>
      <c r="CG16" s="1">
        <v>1</v>
      </c>
      <c r="CH16" s="8">
        <v>0.5</v>
      </c>
      <c r="CI16" s="1" t="s">
        <v>1366</v>
      </c>
      <c r="CJ16" s="1">
        <f t="shared" si="27"/>
        <v>0</v>
      </c>
      <c r="CK16" s="1">
        <f t="shared" si="28"/>
        <v>0</v>
      </c>
      <c r="CL16" s="1">
        <f t="shared" si="29"/>
        <v>0</v>
      </c>
      <c r="CM16" s="1">
        <f t="shared" si="30"/>
        <v>0</v>
      </c>
      <c r="CN16" s="1">
        <f t="shared" si="31"/>
        <v>0</v>
      </c>
      <c r="CO16" s="1">
        <f t="shared" si="32"/>
        <v>0</v>
      </c>
      <c r="CP16" s="1">
        <f t="shared" si="33"/>
        <v>0</v>
      </c>
      <c r="CQ16" s="1">
        <f t="shared" si="34"/>
        <v>0</v>
      </c>
      <c r="CR16" s="1">
        <f t="shared" si="35"/>
        <v>0</v>
      </c>
      <c r="CS16" s="1">
        <f t="shared" si="36"/>
        <v>1</v>
      </c>
      <c r="CT16" s="1">
        <f t="shared" si="37"/>
        <v>0</v>
      </c>
      <c r="CU16" s="1" t="s">
        <v>1362</v>
      </c>
      <c r="CV16" s="1" t="s">
        <v>1362</v>
      </c>
      <c r="CX16" s="1">
        <v>180</v>
      </c>
      <c r="CY16" s="4">
        <v>180</v>
      </c>
      <c r="CZ16" s="1">
        <v>18</v>
      </c>
      <c r="DA16" s="1" t="s">
        <v>160</v>
      </c>
      <c r="DB16" s="1">
        <v>0</v>
      </c>
      <c r="DC16" s="1">
        <v>0</v>
      </c>
      <c r="DD16" s="8">
        <v>0</v>
      </c>
      <c r="DE16" s="1" t="s">
        <v>1366</v>
      </c>
      <c r="DF16" s="1">
        <f t="shared" si="38"/>
        <v>0</v>
      </c>
      <c r="DG16" s="1">
        <f t="shared" si="39"/>
        <v>0</v>
      </c>
      <c r="DH16" s="1">
        <f t="shared" si="40"/>
        <v>0</v>
      </c>
      <c r="DI16" s="1">
        <f t="shared" si="41"/>
        <v>0</v>
      </c>
      <c r="DJ16" s="1">
        <f t="shared" si="42"/>
        <v>0</v>
      </c>
      <c r="DK16" s="1">
        <f t="shared" si="43"/>
        <v>0</v>
      </c>
      <c r="DL16" s="1">
        <f t="shared" si="44"/>
        <v>0</v>
      </c>
      <c r="DM16" s="3">
        <v>0</v>
      </c>
      <c r="DN16" s="1">
        <f t="shared" si="45"/>
        <v>0</v>
      </c>
      <c r="DO16" s="1">
        <f t="shared" si="46"/>
        <v>1</v>
      </c>
      <c r="DP16" s="1">
        <f t="shared" si="47"/>
        <v>0</v>
      </c>
      <c r="DQ16" s="1" t="s">
        <v>1362</v>
      </c>
      <c r="DR16" s="1" t="s">
        <v>1365</v>
      </c>
      <c r="DS16" s="1">
        <v>110</v>
      </c>
      <c r="DT16" s="1">
        <v>80</v>
      </c>
      <c r="DU16" s="11">
        <v>72.727272727272734</v>
      </c>
      <c r="DV16" s="1">
        <v>18</v>
      </c>
      <c r="DW16" s="1" t="s">
        <v>160</v>
      </c>
      <c r="DX16" s="1">
        <v>1</v>
      </c>
      <c r="DY16" s="1">
        <v>2</v>
      </c>
      <c r="DZ16" s="8">
        <v>1.5</v>
      </c>
      <c r="EA16" s="1" t="s">
        <v>1366</v>
      </c>
      <c r="EB16" s="1">
        <f t="shared" si="48"/>
        <v>0</v>
      </c>
      <c r="EC16" s="1">
        <f t="shared" si="49"/>
        <v>0</v>
      </c>
      <c r="ED16" s="1">
        <f t="shared" si="50"/>
        <v>0</v>
      </c>
      <c r="EE16" s="1">
        <f t="shared" si="51"/>
        <v>0</v>
      </c>
      <c r="EF16" s="1">
        <f t="shared" si="52"/>
        <v>0</v>
      </c>
      <c r="EG16" s="1">
        <f t="shared" si="53"/>
        <v>0</v>
      </c>
      <c r="EH16" s="1">
        <f t="shared" si="54"/>
        <v>0</v>
      </c>
      <c r="EI16" s="1">
        <f t="shared" si="55"/>
        <v>0</v>
      </c>
      <c r="EJ16" s="1">
        <f t="shared" si="56"/>
        <v>0</v>
      </c>
      <c r="EK16" s="1">
        <f t="shared" si="57"/>
        <v>1</v>
      </c>
      <c r="EL16" s="1">
        <f t="shared" si="58"/>
        <v>0</v>
      </c>
      <c r="EM16" s="1" t="s">
        <v>1362</v>
      </c>
      <c r="EN16" s="1" t="s">
        <v>1365</v>
      </c>
      <c r="EO16" s="1">
        <v>9</v>
      </c>
      <c r="EP16" s="4">
        <v>400</v>
      </c>
      <c r="EQ16" s="1">
        <v>444.44444444444446</v>
      </c>
      <c r="ER16" s="1">
        <v>18</v>
      </c>
      <c r="ES16" s="1" t="s">
        <v>160</v>
      </c>
      <c r="ET16" s="1">
        <v>0</v>
      </c>
      <c r="EU16" s="1">
        <v>1</v>
      </c>
      <c r="EV16" s="8">
        <v>0.5</v>
      </c>
      <c r="EW16" s="1" t="s">
        <v>1366</v>
      </c>
      <c r="EX16" s="1">
        <f t="shared" si="59"/>
        <v>0</v>
      </c>
      <c r="EY16" s="1">
        <f t="shared" si="60"/>
        <v>0</v>
      </c>
      <c r="EZ16" s="1">
        <f t="shared" si="61"/>
        <v>0</v>
      </c>
      <c r="FA16" s="1">
        <f t="shared" si="62"/>
        <v>0</v>
      </c>
      <c r="FB16" s="1">
        <f t="shared" si="63"/>
        <v>0</v>
      </c>
      <c r="FC16" s="1">
        <f t="shared" si="64"/>
        <v>0</v>
      </c>
      <c r="FD16" s="1">
        <f t="shared" si="65"/>
        <v>0</v>
      </c>
      <c r="FE16" s="1">
        <f t="shared" si="66"/>
        <v>0</v>
      </c>
      <c r="FF16" s="1">
        <f t="shared" si="67"/>
        <v>0</v>
      </c>
      <c r="FG16" s="1">
        <f t="shared" si="68"/>
        <v>1</v>
      </c>
      <c r="FH16" s="1">
        <f t="shared" si="69"/>
        <v>0</v>
      </c>
    </row>
    <row r="17" spans="1:169" x14ac:dyDescent="0.25">
      <c r="A17" s="1" t="s">
        <v>1043</v>
      </c>
      <c r="C17" s="1" t="s">
        <v>1140</v>
      </c>
      <c r="D17" s="1" t="s">
        <v>1287</v>
      </c>
      <c r="E17" s="25" t="s">
        <v>1197</v>
      </c>
      <c r="F17" s="1" t="s">
        <v>1258</v>
      </c>
      <c r="G17" s="1" t="s">
        <v>1393</v>
      </c>
      <c r="H17" s="1" t="s">
        <v>1533</v>
      </c>
      <c r="I17" s="1" t="s">
        <v>1361</v>
      </c>
      <c r="J17" s="1" t="s">
        <v>153</v>
      </c>
      <c r="K17" s="1" t="s">
        <v>1362</v>
      </c>
      <c r="L17" s="1" t="s">
        <v>1362</v>
      </c>
      <c r="N17" s="1">
        <v>350</v>
      </c>
      <c r="O17" s="4">
        <v>350</v>
      </c>
      <c r="P17" s="1">
        <v>18</v>
      </c>
      <c r="Q17" s="1" t="s">
        <v>160</v>
      </c>
      <c r="R17" s="1">
        <v>0</v>
      </c>
      <c r="S17" s="1">
        <v>0</v>
      </c>
      <c r="T17" s="8">
        <v>0</v>
      </c>
      <c r="U17" s="22" t="s">
        <v>1366</v>
      </c>
      <c r="V17" s="3">
        <v>0</v>
      </c>
      <c r="W17" s="3">
        <v>0</v>
      </c>
      <c r="X17" s="3">
        <v>0</v>
      </c>
      <c r="Y17" s="3">
        <v>0</v>
      </c>
      <c r="Z17" s="3">
        <v>0</v>
      </c>
      <c r="AA17" s="3">
        <v>0</v>
      </c>
      <c r="AB17" s="3">
        <v>0</v>
      </c>
      <c r="AC17" s="3">
        <v>0</v>
      </c>
      <c r="AD17" s="3">
        <v>0</v>
      </c>
      <c r="AE17" s="3">
        <v>1</v>
      </c>
      <c r="AF17" s="3">
        <v>0</v>
      </c>
      <c r="AG17" s="1" t="s">
        <v>1362</v>
      </c>
      <c r="AH17" s="1" t="s">
        <v>1362</v>
      </c>
      <c r="AJ17" s="1">
        <v>360</v>
      </c>
      <c r="AK17" s="4">
        <v>360</v>
      </c>
      <c r="AL17" s="1">
        <v>18</v>
      </c>
      <c r="AM17" s="1" t="s">
        <v>160</v>
      </c>
      <c r="AN17" s="1">
        <v>0</v>
      </c>
      <c r="AO17" s="1">
        <v>1</v>
      </c>
      <c r="AP17" s="8">
        <v>0.5</v>
      </c>
      <c r="AQ17" s="1" t="s">
        <v>1367</v>
      </c>
      <c r="AR17" s="1">
        <f t="shared" si="6"/>
        <v>0</v>
      </c>
      <c r="AS17" s="1">
        <f t="shared" si="7"/>
        <v>0</v>
      </c>
      <c r="AT17" s="1">
        <f t="shared" si="8"/>
        <v>0</v>
      </c>
      <c r="AU17" s="1">
        <f t="shared" si="9"/>
        <v>0</v>
      </c>
      <c r="AV17" s="1">
        <f t="shared" si="10"/>
        <v>1</v>
      </c>
      <c r="AW17" s="1">
        <f t="shared" si="11"/>
        <v>0</v>
      </c>
      <c r="AX17" s="1">
        <f t="shared" si="12"/>
        <v>0</v>
      </c>
      <c r="AY17" s="3">
        <v>0</v>
      </c>
      <c r="AZ17" s="1">
        <f t="shared" si="13"/>
        <v>0</v>
      </c>
      <c r="BA17" s="1">
        <f t="shared" si="14"/>
        <v>0</v>
      </c>
      <c r="BB17" s="1">
        <f t="shared" si="15"/>
        <v>0</v>
      </c>
      <c r="BC17" s="1" t="s">
        <v>1362</v>
      </c>
      <c r="BD17" s="1" t="s">
        <v>1362</v>
      </c>
      <c r="BF17" s="1">
        <v>100</v>
      </c>
      <c r="BG17" s="4">
        <v>100</v>
      </c>
      <c r="BH17" s="1">
        <v>18</v>
      </c>
      <c r="BI17" s="1" t="s">
        <v>160</v>
      </c>
      <c r="BJ17" s="1">
        <v>0</v>
      </c>
      <c r="BK17" s="1">
        <v>0</v>
      </c>
      <c r="BL17" s="8">
        <v>0</v>
      </c>
      <c r="BM17" s="1" t="s">
        <v>1366</v>
      </c>
      <c r="BN17" s="1">
        <f t="shared" si="16"/>
        <v>0</v>
      </c>
      <c r="BO17" s="1">
        <f t="shared" si="17"/>
        <v>0</v>
      </c>
      <c r="BP17" s="1">
        <f t="shared" si="18"/>
        <v>0</v>
      </c>
      <c r="BQ17" s="1">
        <f t="shared" si="19"/>
        <v>0</v>
      </c>
      <c r="BR17" s="1">
        <f t="shared" si="20"/>
        <v>0</v>
      </c>
      <c r="BS17" s="1">
        <f t="shared" si="21"/>
        <v>0</v>
      </c>
      <c r="BT17" s="1">
        <f t="shared" si="22"/>
        <v>0</v>
      </c>
      <c r="BU17" s="1">
        <f t="shared" si="23"/>
        <v>0</v>
      </c>
      <c r="BV17" s="1">
        <f t="shared" si="24"/>
        <v>0</v>
      </c>
      <c r="BW17" s="1">
        <f t="shared" si="25"/>
        <v>1</v>
      </c>
      <c r="BX17" s="1">
        <f t="shared" si="26"/>
        <v>0</v>
      </c>
      <c r="BY17" s="1" t="s">
        <v>1362</v>
      </c>
      <c r="BZ17" s="1" t="s">
        <v>1362</v>
      </c>
      <c r="CB17" s="1">
        <v>80</v>
      </c>
      <c r="CC17" s="4">
        <v>80</v>
      </c>
      <c r="CD17" s="1">
        <v>18</v>
      </c>
      <c r="CE17" s="1" t="s">
        <v>160</v>
      </c>
      <c r="CF17" s="1">
        <v>0</v>
      </c>
      <c r="CG17" s="1">
        <v>1</v>
      </c>
      <c r="CH17" s="8">
        <v>0.5</v>
      </c>
      <c r="CI17" s="1" t="s">
        <v>1366</v>
      </c>
      <c r="CJ17" s="1">
        <f t="shared" si="27"/>
        <v>0</v>
      </c>
      <c r="CK17" s="1">
        <f t="shared" si="28"/>
        <v>0</v>
      </c>
      <c r="CL17" s="1">
        <f t="shared" si="29"/>
        <v>0</v>
      </c>
      <c r="CM17" s="1">
        <f t="shared" si="30"/>
        <v>0</v>
      </c>
      <c r="CN17" s="1">
        <f t="shared" si="31"/>
        <v>0</v>
      </c>
      <c r="CO17" s="1">
        <f t="shared" si="32"/>
        <v>0</v>
      </c>
      <c r="CP17" s="1">
        <f t="shared" si="33"/>
        <v>0</v>
      </c>
      <c r="CQ17" s="1">
        <f t="shared" si="34"/>
        <v>0</v>
      </c>
      <c r="CR17" s="1">
        <f t="shared" si="35"/>
        <v>0</v>
      </c>
      <c r="CS17" s="1">
        <f t="shared" si="36"/>
        <v>1</v>
      </c>
      <c r="CT17" s="1">
        <f t="shared" si="37"/>
        <v>0</v>
      </c>
      <c r="CU17" s="1" t="s">
        <v>1362</v>
      </c>
      <c r="CV17" s="1" t="s">
        <v>1362</v>
      </c>
      <c r="CX17" s="1">
        <v>90</v>
      </c>
      <c r="CY17" s="4">
        <v>90</v>
      </c>
      <c r="CZ17" s="1">
        <v>18</v>
      </c>
      <c r="DA17" s="1" t="s">
        <v>160</v>
      </c>
      <c r="DB17" s="1">
        <v>0</v>
      </c>
      <c r="DC17" s="1">
        <v>0</v>
      </c>
      <c r="DD17" s="8">
        <v>0</v>
      </c>
      <c r="DE17" s="1" t="s">
        <v>1366</v>
      </c>
      <c r="DF17" s="1">
        <f t="shared" si="38"/>
        <v>0</v>
      </c>
      <c r="DG17" s="1">
        <f t="shared" si="39"/>
        <v>0</v>
      </c>
      <c r="DH17" s="1">
        <f t="shared" si="40"/>
        <v>0</v>
      </c>
      <c r="DI17" s="1">
        <f t="shared" si="41"/>
        <v>0</v>
      </c>
      <c r="DJ17" s="1">
        <f t="shared" si="42"/>
        <v>0</v>
      </c>
      <c r="DK17" s="1">
        <f t="shared" si="43"/>
        <v>0</v>
      </c>
      <c r="DL17" s="1">
        <f t="shared" si="44"/>
        <v>0</v>
      </c>
      <c r="DM17" s="3">
        <v>0</v>
      </c>
      <c r="DN17" s="1">
        <f t="shared" si="45"/>
        <v>0</v>
      </c>
      <c r="DO17" s="1">
        <f t="shared" si="46"/>
        <v>1</v>
      </c>
      <c r="DP17" s="1">
        <f t="shared" si="47"/>
        <v>0</v>
      </c>
      <c r="DQ17" s="1" t="s">
        <v>1362</v>
      </c>
      <c r="DR17" s="1" t="s">
        <v>1365</v>
      </c>
      <c r="DS17" s="1">
        <v>110</v>
      </c>
      <c r="DT17" s="1">
        <v>80</v>
      </c>
      <c r="DU17" s="11">
        <v>72.727272727272734</v>
      </c>
      <c r="DV17" s="1">
        <v>18</v>
      </c>
      <c r="DW17" s="1" t="s">
        <v>160</v>
      </c>
      <c r="DX17" s="1">
        <v>0</v>
      </c>
      <c r="DY17" s="1">
        <v>0</v>
      </c>
      <c r="DZ17" s="8">
        <v>0</v>
      </c>
      <c r="EA17" s="1" t="s">
        <v>1366</v>
      </c>
      <c r="EB17" s="1">
        <f t="shared" si="48"/>
        <v>0</v>
      </c>
      <c r="EC17" s="1">
        <f t="shared" si="49"/>
        <v>0</v>
      </c>
      <c r="ED17" s="1">
        <f t="shared" si="50"/>
        <v>0</v>
      </c>
      <c r="EE17" s="1">
        <f t="shared" si="51"/>
        <v>0</v>
      </c>
      <c r="EF17" s="1">
        <f t="shared" si="52"/>
        <v>0</v>
      </c>
      <c r="EG17" s="1">
        <f t="shared" si="53"/>
        <v>0</v>
      </c>
      <c r="EH17" s="1">
        <f t="shared" si="54"/>
        <v>0</v>
      </c>
      <c r="EI17" s="1">
        <f t="shared" si="55"/>
        <v>0</v>
      </c>
      <c r="EJ17" s="1">
        <f t="shared" si="56"/>
        <v>0</v>
      </c>
      <c r="EK17" s="1">
        <f t="shared" si="57"/>
        <v>1</v>
      </c>
      <c r="EL17" s="1">
        <f t="shared" si="58"/>
        <v>0</v>
      </c>
      <c r="EM17" s="1" t="s">
        <v>1362</v>
      </c>
      <c r="EN17" s="1" t="s">
        <v>1365</v>
      </c>
      <c r="EO17" s="1">
        <v>9</v>
      </c>
      <c r="EP17" s="4">
        <v>400</v>
      </c>
      <c r="EQ17" s="1">
        <v>444.44444444444446</v>
      </c>
      <c r="ER17" s="1">
        <v>18</v>
      </c>
      <c r="ES17" s="1" t="s">
        <v>160</v>
      </c>
      <c r="ET17" s="1">
        <v>0</v>
      </c>
      <c r="EU17" s="1">
        <v>1</v>
      </c>
      <c r="EV17" s="8">
        <v>0.5</v>
      </c>
      <c r="EW17" s="1" t="s">
        <v>1366</v>
      </c>
      <c r="EX17" s="1">
        <f t="shared" si="59"/>
        <v>0</v>
      </c>
      <c r="EY17" s="1">
        <f t="shared" si="60"/>
        <v>0</v>
      </c>
      <c r="EZ17" s="1">
        <f t="shared" si="61"/>
        <v>0</v>
      </c>
      <c r="FA17" s="1">
        <f t="shared" si="62"/>
        <v>0</v>
      </c>
      <c r="FB17" s="1">
        <f t="shared" si="63"/>
        <v>0</v>
      </c>
      <c r="FC17" s="1">
        <f t="shared" si="64"/>
        <v>0</v>
      </c>
      <c r="FD17" s="1">
        <f t="shared" si="65"/>
        <v>0</v>
      </c>
      <c r="FE17" s="1">
        <f t="shared" si="66"/>
        <v>0</v>
      </c>
      <c r="FF17" s="1">
        <f t="shared" si="67"/>
        <v>0</v>
      </c>
      <c r="FG17" s="1">
        <f t="shared" si="68"/>
        <v>1</v>
      </c>
      <c r="FH17" s="1">
        <f t="shared" si="69"/>
        <v>0</v>
      </c>
    </row>
    <row r="18" spans="1:169" x14ac:dyDescent="0.25">
      <c r="A18" s="1" t="s">
        <v>1044</v>
      </c>
      <c r="C18" s="1" t="s">
        <v>1140</v>
      </c>
      <c r="D18" s="1" t="s">
        <v>1287</v>
      </c>
      <c r="E18" s="25" t="s">
        <v>1197</v>
      </c>
      <c r="F18" s="1" t="s">
        <v>1258</v>
      </c>
      <c r="G18" s="1" t="s">
        <v>1393</v>
      </c>
      <c r="H18" s="1" t="s">
        <v>1534</v>
      </c>
      <c r="I18" s="1" t="s">
        <v>1361</v>
      </c>
      <c r="J18" s="1" t="s">
        <v>153</v>
      </c>
      <c r="K18" s="1" t="s">
        <v>1362</v>
      </c>
      <c r="L18" s="1" t="s">
        <v>1362</v>
      </c>
      <c r="N18" s="1">
        <v>350</v>
      </c>
      <c r="O18" s="4">
        <v>350</v>
      </c>
      <c r="P18" s="1">
        <v>18</v>
      </c>
      <c r="Q18" s="1" t="s">
        <v>160</v>
      </c>
      <c r="R18" s="1">
        <v>0</v>
      </c>
      <c r="S18" s="1">
        <v>0</v>
      </c>
      <c r="T18" s="8">
        <v>0</v>
      </c>
      <c r="U18" s="22" t="s">
        <v>1363</v>
      </c>
      <c r="V18" s="1">
        <v>1</v>
      </c>
      <c r="W18" s="3">
        <v>0</v>
      </c>
      <c r="X18" s="3">
        <v>0</v>
      </c>
      <c r="Y18" s="3">
        <v>0</v>
      </c>
      <c r="Z18" s="3">
        <v>0</v>
      </c>
      <c r="AA18" s="3">
        <v>0</v>
      </c>
      <c r="AB18" s="3">
        <v>0</v>
      </c>
      <c r="AC18" s="3">
        <v>0</v>
      </c>
      <c r="AD18" s="3">
        <v>0</v>
      </c>
      <c r="AE18" s="3">
        <v>0</v>
      </c>
      <c r="AF18" s="3">
        <v>0</v>
      </c>
      <c r="AG18" s="1" t="s">
        <v>1362</v>
      </c>
      <c r="AH18" s="1" t="s">
        <v>1362</v>
      </c>
      <c r="AJ18" s="1">
        <v>360</v>
      </c>
      <c r="AK18" s="4">
        <v>360</v>
      </c>
      <c r="AL18" s="1">
        <v>18</v>
      </c>
      <c r="AM18" s="1" t="s">
        <v>160</v>
      </c>
      <c r="AN18" s="1">
        <v>0</v>
      </c>
      <c r="AO18" s="1">
        <v>0</v>
      </c>
      <c r="AP18" s="8">
        <v>0</v>
      </c>
      <c r="AQ18" s="1" t="s">
        <v>1366</v>
      </c>
      <c r="AR18" s="1">
        <f t="shared" si="6"/>
        <v>0</v>
      </c>
      <c r="AS18" s="1">
        <f t="shared" si="7"/>
        <v>0</v>
      </c>
      <c r="AT18" s="1">
        <f t="shared" si="8"/>
        <v>0</v>
      </c>
      <c r="AU18" s="1">
        <f t="shared" si="9"/>
        <v>0</v>
      </c>
      <c r="AV18" s="1">
        <f t="shared" si="10"/>
        <v>0</v>
      </c>
      <c r="AW18" s="1">
        <f t="shared" si="11"/>
        <v>0</v>
      </c>
      <c r="AX18" s="1">
        <f t="shared" si="12"/>
        <v>0</v>
      </c>
      <c r="AY18" s="3">
        <v>0</v>
      </c>
      <c r="AZ18" s="1">
        <f t="shared" si="13"/>
        <v>0</v>
      </c>
      <c r="BA18" s="1">
        <f t="shared" si="14"/>
        <v>1</v>
      </c>
      <c r="BB18" s="1">
        <f t="shared" si="15"/>
        <v>0</v>
      </c>
      <c r="BC18" s="1" t="s">
        <v>1362</v>
      </c>
      <c r="BD18" s="1" t="s">
        <v>1362</v>
      </c>
      <c r="BF18" s="1">
        <v>100</v>
      </c>
      <c r="BG18" s="4">
        <v>100</v>
      </c>
      <c r="BH18" s="1">
        <v>18</v>
      </c>
      <c r="BI18" s="1" t="s">
        <v>160</v>
      </c>
      <c r="BJ18" s="1">
        <v>0</v>
      </c>
      <c r="BK18" s="1">
        <v>0</v>
      </c>
      <c r="BL18" s="8">
        <v>0</v>
      </c>
      <c r="BM18" s="1" t="s">
        <v>1366</v>
      </c>
      <c r="BN18" s="1">
        <f t="shared" si="16"/>
        <v>0</v>
      </c>
      <c r="BO18" s="1">
        <f t="shared" si="17"/>
        <v>0</v>
      </c>
      <c r="BP18" s="1">
        <f t="shared" si="18"/>
        <v>0</v>
      </c>
      <c r="BQ18" s="1">
        <f t="shared" si="19"/>
        <v>0</v>
      </c>
      <c r="BR18" s="1">
        <f t="shared" si="20"/>
        <v>0</v>
      </c>
      <c r="BS18" s="1">
        <f t="shared" si="21"/>
        <v>0</v>
      </c>
      <c r="BT18" s="1">
        <f t="shared" si="22"/>
        <v>0</v>
      </c>
      <c r="BU18" s="1">
        <f t="shared" si="23"/>
        <v>0</v>
      </c>
      <c r="BV18" s="1">
        <f t="shared" si="24"/>
        <v>0</v>
      </c>
      <c r="BW18" s="1">
        <f t="shared" si="25"/>
        <v>1</v>
      </c>
      <c r="BX18" s="1">
        <f t="shared" si="26"/>
        <v>0</v>
      </c>
      <c r="BY18" s="1" t="s">
        <v>1362</v>
      </c>
      <c r="BZ18" s="1" t="s">
        <v>1362</v>
      </c>
      <c r="CB18" s="1">
        <v>100</v>
      </c>
      <c r="CC18" s="4">
        <v>100</v>
      </c>
      <c r="CD18" s="1">
        <v>18</v>
      </c>
      <c r="CE18" s="1" t="s">
        <v>160</v>
      </c>
      <c r="CF18" s="1">
        <v>0</v>
      </c>
      <c r="CG18" s="1">
        <v>0</v>
      </c>
      <c r="CH18" s="8">
        <v>0</v>
      </c>
      <c r="CI18" s="1" t="s">
        <v>1366</v>
      </c>
      <c r="CJ18" s="1">
        <f t="shared" si="27"/>
        <v>0</v>
      </c>
      <c r="CK18" s="1">
        <f t="shared" si="28"/>
        <v>0</v>
      </c>
      <c r="CL18" s="1">
        <f t="shared" si="29"/>
        <v>0</v>
      </c>
      <c r="CM18" s="1">
        <f t="shared" si="30"/>
        <v>0</v>
      </c>
      <c r="CN18" s="1">
        <f t="shared" si="31"/>
        <v>0</v>
      </c>
      <c r="CO18" s="1">
        <f t="shared" si="32"/>
        <v>0</v>
      </c>
      <c r="CP18" s="1">
        <f t="shared" si="33"/>
        <v>0</v>
      </c>
      <c r="CQ18" s="1">
        <f t="shared" si="34"/>
        <v>0</v>
      </c>
      <c r="CR18" s="1">
        <f t="shared" si="35"/>
        <v>0</v>
      </c>
      <c r="CS18" s="1">
        <f t="shared" si="36"/>
        <v>1</v>
      </c>
      <c r="CT18" s="1">
        <f t="shared" si="37"/>
        <v>0</v>
      </c>
      <c r="CU18" s="1" t="s">
        <v>1362</v>
      </c>
      <c r="CV18" s="1" t="s">
        <v>1362</v>
      </c>
      <c r="CX18" s="1">
        <v>100</v>
      </c>
      <c r="CY18" s="4">
        <v>100</v>
      </c>
      <c r="CZ18" s="1">
        <v>18</v>
      </c>
      <c r="DA18" s="1" t="s">
        <v>160</v>
      </c>
      <c r="DB18" s="1">
        <v>0</v>
      </c>
      <c r="DC18" s="1">
        <v>1</v>
      </c>
      <c r="DD18" s="8">
        <v>0.5</v>
      </c>
      <c r="DE18" s="1" t="s">
        <v>1366</v>
      </c>
      <c r="DF18" s="1">
        <f t="shared" si="38"/>
        <v>0</v>
      </c>
      <c r="DG18" s="1">
        <f t="shared" si="39"/>
        <v>0</v>
      </c>
      <c r="DH18" s="1">
        <f t="shared" si="40"/>
        <v>0</v>
      </c>
      <c r="DI18" s="1">
        <f t="shared" si="41"/>
        <v>0</v>
      </c>
      <c r="DJ18" s="1">
        <f t="shared" si="42"/>
        <v>0</v>
      </c>
      <c r="DK18" s="1">
        <f t="shared" si="43"/>
        <v>0</v>
      </c>
      <c r="DL18" s="1">
        <f t="shared" si="44"/>
        <v>0</v>
      </c>
      <c r="DM18" s="3">
        <v>0</v>
      </c>
      <c r="DN18" s="1">
        <f t="shared" si="45"/>
        <v>0</v>
      </c>
      <c r="DO18" s="1">
        <f t="shared" si="46"/>
        <v>1</v>
      </c>
      <c r="DP18" s="1">
        <f t="shared" si="47"/>
        <v>0</v>
      </c>
      <c r="DQ18" s="1" t="s">
        <v>1362</v>
      </c>
      <c r="DR18" s="1" t="s">
        <v>1365</v>
      </c>
      <c r="DS18" s="1">
        <v>110</v>
      </c>
      <c r="DT18" s="1">
        <v>80</v>
      </c>
      <c r="DU18" s="11">
        <v>72.727272727272734</v>
      </c>
      <c r="DV18" s="1">
        <v>18</v>
      </c>
      <c r="DW18" s="1" t="s">
        <v>160</v>
      </c>
      <c r="DX18" s="1">
        <v>0</v>
      </c>
      <c r="DY18" s="1">
        <v>1</v>
      </c>
      <c r="DZ18" s="8">
        <v>0.5</v>
      </c>
      <c r="EA18" s="1" t="s">
        <v>1366</v>
      </c>
      <c r="EB18" s="1">
        <f t="shared" si="48"/>
        <v>0</v>
      </c>
      <c r="EC18" s="1">
        <f t="shared" si="49"/>
        <v>0</v>
      </c>
      <c r="ED18" s="1">
        <f t="shared" si="50"/>
        <v>0</v>
      </c>
      <c r="EE18" s="1">
        <f t="shared" si="51"/>
        <v>0</v>
      </c>
      <c r="EF18" s="1">
        <f t="shared" si="52"/>
        <v>0</v>
      </c>
      <c r="EG18" s="1">
        <f t="shared" si="53"/>
        <v>0</v>
      </c>
      <c r="EH18" s="1">
        <f t="shared" si="54"/>
        <v>0</v>
      </c>
      <c r="EI18" s="1">
        <f t="shared" si="55"/>
        <v>0</v>
      </c>
      <c r="EJ18" s="1">
        <f t="shared" si="56"/>
        <v>0</v>
      </c>
      <c r="EK18" s="1">
        <f t="shared" si="57"/>
        <v>1</v>
      </c>
      <c r="EL18" s="1">
        <f t="shared" si="58"/>
        <v>0</v>
      </c>
      <c r="EM18" s="1" t="s">
        <v>1362</v>
      </c>
      <c r="EN18" s="1" t="s">
        <v>1362</v>
      </c>
      <c r="EP18" s="4">
        <v>350</v>
      </c>
      <c r="EQ18" s="1">
        <v>350</v>
      </c>
      <c r="ER18" s="1">
        <v>18</v>
      </c>
      <c r="ES18" s="1" t="s">
        <v>160</v>
      </c>
      <c r="ET18" s="1">
        <v>1</v>
      </c>
      <c r="EU18" s="1">
        <v>2</v>
      </c>
      <c r="EV18" s="8">
        <v>1.5</v>
      </c>
      <c r="EW18" s="1" t="s">
        <v>1366</v>
      </c>
      <c r="EX18" s="1">
        <f t="shared" si="59"/>
        <v>0</v>
      </c>
      <c r="EY18" s="1">
        <f t="shared" si="60"/>
        <v>0</v>
      </c>
      <c r="EZ18" s="1">
        <f t="shared" si="61"/>
        <v>0</v>
      </c>
      <c r="FA18" s="1">
        <f t="shared" si="62"/>
        <v>0</v>
      </c>
      <c r="FB18" s="1">
        <f t="shared" si="63"/>
        <v>0</v>
      </c>
      <c r="FC18" s="1">
        <f t="shared" si="64"/>
        <v>0</v>
      </c>
      <c r="FD18" s="1">
        <f t="shared" si="65"/>
        <v>0</v>
      </c>
      <c r="FE18" s="1">
        <f t="shared" si="66"/>
        <v>0</v>
      </c>
      <c r="FF18" s="1">
        <f t="shared" si="67"/>
        <v>0</v>
      </c>
      <c r="FG18" s="1">
        <f t="shared" si="68"/>
        <v>1</v>
      </c>
      <c r="FH18" s="1">
        <f t="shared" si="69"/>
        <v>0</v>
      </c>
    </row>
    <row r="19" spans="1:169" x14ac:dyDescent="0.25">
      <c r="A19" s="1" t="s">
        <v>1080</v>
      </c>
      <c r="C19" s="1" t="s">
        <v>1140</v>
      </c>
      <c r="D19" s="1" t="s">
        <v>1287</v>
      </c>
      <c r="E19" s="25" t="s">
        <v>1197</v>
      </c>
      <c r="F19" s="1" t="s">
        <v>1258</v>
      </c>
      <c r="G19" s="1" t="s">
        <v>1393</v>
      </c>
      <c r="H19" s="1" t="s">
        <v>1534</v>
      </c>
      <c r="I19" s="1" t="s">
        <v>1361</v>
      </c>
      <c r="J19" s="1" t="s">
        <v>153</v>
      </c>
      <c r="K19" s="1" t="s">
        <v>1362</v>
      </c>
      <c r="L19" s="1" t="s">
        <v>1362</v>
      </c>
      <c r="N19" s="1">
        <v>350</v>
      </c>
      <c r="O19" s="4">
        <v>350</v>
      </c>
      <c r="P19" s="1">
        <v>18</v>
      </c>
      <c r="Q19" s="1" t="s">
        <v>160</v>
      </c>
      <c r="R19" s="1">
        <v>0</v>
      </c>
      <c r="S19" s="1">
        <v>0</v>
      </c>
      <c r="T19" s="8">
        <v>0</v>
      </c>
      <c r="U19" s="22" t="s">
        <v>1366</v>
      </c>
      <c r="V19" s="3">
        <v>0</v>
      </c>
      <c r="W19" s="3">
        <v>0</v>
      </c>
      <c r="X19" s="3">
        <v>0</v>
      </c>
      <c r="Y19" s="3">
        <v>0</v>
      </c>
      <c r="Z19" s="3">
        <v>0</v>
      </c>
      <c r="AA19" s="3">
        <v>0</v>
      </c>
      <c r="AB19" s="3">
        <v>0</v>
      </c>
      <c r="AC19" s="3">
        <v>0</v>
      </c>
      <c r="AD19" s="3">
        <v>0</v>
      </c>
      <c r="AE19" s="3">
        <v>1</v>
      </c>
      <c r="AF19" s="3">
        <v>0</v>
      </c>
      <c r="AG19" s="1" t="s">
        <v>1362</v>
      </c>
      <c r="AH19" s="1" t="s">
        <v>1362</v>
      </c>
      <c r="AJ19" s="1">
        <v>355</v>
      </c>
      <c r="AK19" s="4">
        <v>355</v>
      </c>
      <c r="AL19" s="1">
        <v>18</v>
      </c>
      <c r="AM19" s="1" t="s">
        <v>160</v>
      </c>
      <c r="AN19" s="1">
        <v>0</v>
      </c>
      <c r="AO19" s="1">
        <v>2</v>
      </c>
      <c r="AP19" s="8">
        <v>1</v>
      </c>
      <c r="AQ19" s="1" t="s">
        <v>1367</v>
      </c>
      <c r="AR19" s="1">
        <f t="shared" si="6"/>
        <v>0</v>
      </c>
      <c r="AS19" s="1">
        <f t="shared" si="7"/>
        <v>0</v>
      </c>
      <c r="AT19" s="1">
        <f t="shared" si="8"/>
        <v>0</v>
      </c>
      <c r="AU19" s="1">
        <f t="shared" si="9"/>
        <v>0</v>
      </c>
      <c r="AV19" s="1">
        <f t="shared" si="10"/>
        <v>1</v>
      </c>
      <c r="AW19" s="1">
        <f t="shared" si="11"/>
        <v>0</v>
      </c>
      <c r="AX19" s="1">
        <f t="shared" si="12"/>
        <v>0</v>
      </c>
      <c r="AY19" s="3">
        <v>0</v>
      </c>
      <c r="AZ19" s="1">
        <f t="shared" si="13"/>
        <v>0</v>
      </c>
      <c r="BA19" s="1">
        <f t="shared" si="14"/>
        <v>0</v>
      </c>
      <c r="BB19" s="1">
        <f t="shared" si="15"/>
        <v>0</v>
      </c>
      <c r="BC19" s="1" t="s">
        <v>1362</v>
      </c>
      <c r="BD19" s="1" t="s">
        <v>1362</v>
      </c>
      <c r="BF19" s="1">
        <v>120</v>
      </c>
      <c r="BG19" s="4">
        <v>120</v>
      </c>
      <c r="BH19" s="1">
        <v>18</v>
      </c>
      <c r="BI19" s="1" t="s">
        <v>160</v>
      </c>
      <c r="BJ19" s="1">
        <v>0</v>
      </c>
      <c r="BK19" s="1">
        <v>0</v>
      </c>
      <c r="BL19" s="8">
        <v>0</v>
      </c>
      <c r="BM19" s="1" t="s">
        <v>1366</v>
      </c>
      <c r="BN19" s="1">
        <f t="shared" si="16"/>
        <v>0</v>
      </c>
      <c r="BO19" s="1">
        <f t="shared" si="17"/>
        <v>0</v>
      </c>
      <c r="BP19" s="1">
        <f t="shared" si="18"/>
        <v>0</v>
      </c>
      <c r="BQ19" s="1">
        <f t="shared" si="19"/>
        <v>0</v>
      </c>
      <c r="BR19" s="1">
        <f t="shared" si="20"/>
        <v>0</v>
      </c>
      <c r="BS19" s="1">
        <f t="shared" si="21"/>
        <v>0</v>
      </c>
      <c r="BT19" s="1">
        <f t="shared" si="22"/>
        <v>0</v>
      </c>
      <c r="BU19" s="1">
        <f t="shared" si="23"/>
        <v>0</v>
      </c>
      <c r="BV19" s="1">
        <f t="shared" si="24"/>
        <v>0</v>
      </c>
      <c r="BW19" s="1">
        <f t="shared" si="25"/>
        <v>1</v>
      </c>
      <c r="BX19" s="1">
        <f t="shared" si="26"/>
        <v>0</v>
      </c>
      <c r="BY19" s="1" t="s">
        <v>1362</v>
      </c>
      <c r="BZ19" s="1" t="s">
        <v>1362</v>
      </c>
      <c r="CB19" s="1">
        <v>100</v>
      </c>
      <c r="CC19" s="4">
        <v>100</v>
      </c>
      <c r="CD19" s="1">
        <v>18</v>
      </c>
      <c r="CE19" s="1" t="s">
        <v>160</v>
      </c>
      <c r="CF19" s="1">
        <v>0</v>
      </c>
      <c r="CG19" s="1">
        <v>0</v>
      </c>
      <c r="CH19" s="8">
        <v>0</v>
      </c>
      <c r="CI19" s="1" t="s">
        <v>1366</v>
      </c>
      <c r="CJ19" s="1">
        <f t="shared" si="27"/>
        <v>0</v>
      </c>
      <c r="CK19" s="1">
        <f t="shared" si="28"/>
        <v>0</v>
      </c>
      <c r="CL19" s="1">
        <f t="shared" si="29"/>
        <v>0</v>
      </c>
      <c r="CM19" s="1">
        <f t="shared" si="30"/>
        <v>0</v>
      </c>
      <c r="CN19" s="1">
        <f t="shared" si="31"/>
        <v>0</v>
      </c>
      <c r="CO19" s="1">
        <f t="shared" si="32"/>
        <v>0</v>
      </c>
      <c r="CP19" s="1">
        <f t="shared" si="33"/>
        <v>0</v>
      </c>
      <c r="CQ19" s="1">
        <f t="shared" si="34"/>
        <v>0</v>
      </c>
      <c r="CR19" s="1">
        <f t="shared" si="35"/>
        <v>0</v>
      </c>
      <c r="CS19" s="1">
        <f t="shared" si="36"/>
        <v>1</v>
      </c>
      <c r="CT19" s="1">
        <f t="shared" si="37"/>
        <v>0</v>
      </c>
      <c r="CU19" s="1" t="s">
        <v>1362</v>
      </c>
      <c r="CV19" s="1" t="s">
        <v>1362</v>
      </c>
      <c r="CX19" s="1">
        <v>100</v>
      </c>
      <c r="CY19" s="4">
        <v>100</v>
      </c>
      <c r="CZ19" s="1">
        <v>18</v>
      </c>
      <c r="DA19" s="1" t="s">
        <v>160</v>
      </c>
      <c r="DB19" s="1">
        <v>0</v>
      </c>
      <c r="DC19" s="1">
        <v>0</v>
      </c>
      <c r="DD19" s="8">
        <v>0</v>
      </c>
      <c r="DE19" s="1" t="s">
        <v>1366</v>
      </c>
      <c r="DF19" s="1">
        <f t="shared" si="38"/>
        <v>0</v>
      </c>
      <c r="DG19" s="1">
        <f t="shared" si="39"/>
        <v>0</v>
      </c>
      <c r="DH19" s="1">
        <f t="shared" si="40"/>
        <v>0</v>
      </c>
      <c r="DI19" s="1">
        <f t="shared" si="41"/>
        <v>0</v>
      </c>
      <c r="DJ19" s="1">
        <f t="shared" si="42"/>
        <v>0</v>
      </c>
      <c r="DK19" s="1">
        <f t="shared" si="43"/>
        <v>0</v>
      </c>
      <c r="DL19" s="1">
        <f t="shared" si="44"/>
        <v>0</v>
      </c>
      <c r="DM19" s="3">
        <v>0</v>
      </c>
      <c r="DN19" s="1">
        <f t="shared" si="45"/>
        <v>0</v>
      </c>
      <c r="DO19" s="1">
        <f t="shared" si="46"/>
        <v>1</v>
      </c>
      <c r="DP19" s="1">
        <f t="shared" si="47"/>
        <v>0</v>
      </c>
      <c r="DQ19" s="1" t="s">
        <v>1362</v>
      </c>
      <c r="DR19" s="1" t="s">
        <v>1362</v>
      </c>
      <c r="DT19" s="1">
        <v>110</v>
      </c>
      <c r="DU19" s="11">
        <v>110</v>
      </c>
      <c r="DV19" s="1">
        <v>18</v>
      </c>
      <c r="DW19" s="1" t="s">
        <v>160</v>
      </c>
      <c r="DX19" s="1">
        <v>0</v>
      </c>
      <c r="DY19" s="1">
        <v>0</v>
      </c>
      <c r="DZ19" s="8">
        <v>0</v>
      </c>
      <c r="EA19" s="1" t="s">
        <v>1366</v>
      </c>
      <c r="EB19" s="1">
        <f t="shared" si="48"/>
        <v>0</v>
      </c>
      <c r="EC19" s="1">
        <f t="shared" si="49"/>
        <v>0</v>
      </c>
      <c r="ED19" s="1">
        <f t="shared" si="50"/>
        <v>0</v>
      </c>
      <c r="EE19" s="1">
        <f t="shared" si="51"/>
        <v>0</v>
      </c>
      <c r="EF19" s="1">
        <f t="shared" si="52"/>
        <v>0</v>
      </c>
      <c r="EG19" s="1">
        <f t="shared" si="53"/>
        <v>0</v>
      </c>
      <c r="EH19" s="1">
        <f t="shared" si="54"/>
        <v>0</v>
      </c>
      <c r="EI19" s="1">
        <f t="shared" si="55"/>
        <v>0</v>
      </c>
      <c r="EJ19" s="1">
        <f t="shared" si="56"/>
        <v>0</v>
      </c>
      <c r="EK19" s="1">
        <f t="shared" si="57"/>
        <v>1</v>
      </c>
      <c r="EL19" s="1">
        <f t="shared" si="58"/>
        <v>0</v>
      </c>
      <c r="EM19" s="1" t="s">
        <v>1362</v>
      </c>
      <c r="EN19" s="1" t="s">
        <v>1365</v>
      </c>
      <c r="EO19" s="1">
        <v>9</v>
      </c>
      <c r="EP19" s="4">
        <v>400</v>
      </c>
      <c r="EQ19" s="1">
        <v>444.44444444444446</v>
      </c>
      <c r="ER19" s="1">
        <v>18</v>
      </c>
      <c r="ES19" s="1" t="s">
        <v>160</v>
      </c>
      <c r="ET19" s="1">
        <v>0</v>
      </c>
      <c r="EU19" s="1">
        <v>0</v>
      </c>
      <c r="EV19" s="8">
        <v>0</v>
      </c>
      <c r="EW19" s="1" t="s">
        <v>1366</v>
      </c>
      <c r="EX19" s="1">
        <f t="shared" si="59"/>
        <v>0</v>
      </c>
      <c r="EY19" s="1">
        <f t="shared" si="60"/>
        <v>0</v>
      </c>
      <c r="EZ19" s="1">
        <f t="shared" si="61"/>
        <v>0</v>
      </c>
      <c r="FA19" s="1">
        <f t="shared" si="62"/>
        <v>0</v>
      </c>
      <c r="FB19" s="1">
        <f t="shared" si="63"/>
        <v>0</v>
      </c>
      <c r="FC19" s="1">
        <f t="shared" si="64"/>
        <v>0</v>
      </c>
      <c r="FD19" s="1">
        <f t="shared" si="65"/>
        <v>0</v>
      </c>
      <c r="FE19" s="1">
        <f t="shared" si="66"/>
        <v>0</v>
      </c>
      <c r="FF19" s="1">
        <f t="shared" si="67"/>
        <v>0</v>
      </c>
      <c r="FG19" s="1">
        <f t="shared" si="68"/>
        <v>1</v>
      </c>
      <c r="FH19" s="1">
        <f t="shared" si="69"/>
        <v>0</v>
      </c>
    </row>
    <row r="20" spans="1:169" x14ac:dyDescent="0.25">
      <c r="A20" s="1" t="s">
        <v>1046</v>
      </c>
      <c r="B20" s="1" t="s">
        <v>168</v>
      </c>
      <c r="C20" s="1" t="s">
        <v>1140</v>
      </c>
      <c r="D20" s="3" t="s">
        <v>1287</v>
      </c>
      <c r="E20" s="12" t="s">
        <v>1196</v>
      </c>
      <c r="F20" s="3" t="s">
        <v>1257</v>
      </c>
      <c r="G20" s="1" t="s">
        <v>388</v>
      </c>
      <c r="H20" s="1" t="s">
        <v>1518</v>
      </c>
      <c r="I20" s="1" t="s">
        <v>162</v>
      </c>
      <c r="J20" s="1" t="s">
        <v>153</v>
      </c>
      <c r="K20" s="1" t="s">
        <v>154</v>
      </c>
      <c r="L20" s="1" t="s">
        <v>154</v>
      </c>
      <c r="N20" s="3">
        <v>360</v>
      </c>
      <c r="O20" s="5">
        <v>360</v>
      </c>
      <c r="P20" s="3">
        <v>18</v>
      </c>
      <c r="Q20" s="1" t="s">
        <v>160</v>
      </c>
      <c r="R20" s="3">
        <v>1</v>
      </c>
      <c r="T20" s="7">
        <f>AVERAGE(R20:S20)</f>
        <v>1</v>
      </c>
      <c r="U20" s="1" t="s">
        <v>389</v>
      </c>
      <c r="V20" s="3">
        <v>0</v>
      </c>
      <c r="W20" s="3">
        <v>0</v>
      </c>
      <c r="X20" s="3">
        <v>0</v>
      </c>
      <c r="Y20" s="3">
        <v>1</v>
      </c>
      <c r="Z20" s="3">
        <v>0</v>
      </c>
      <c r="AA20" s="3">
        <v>0</v>
      </c>
      <c r="AB20" s="3">
        <v>1</v>
      </c>
      <c r="AC20" s="3">
        <v>0</v>
      </c>
      <c r="AD20" s="3">
        <v>0</v>
      </c>
      <c r="AE20" s="3">
        <v>0</v>
      </c>
      <c r="AF20" s="3">
        <v>0</v>
      </c>
      <c r="AG20" s="1" t="s">
        <v>154</v>
      </c>
      <c r="AH20" s="1" t="s">
        <v>154</v>
      </c>
      <c r="AJ20" s="3">
        <v>350</v>
      </c>
      <c r="AK20" s="5">
        <v>350</v>
      </c>
      <c r="AL20" s="3">
        <v>18</v>
      </c>
      <c r="AM20" s="1" t="s">
        <v>160</v>
      </c>
      <c r="AN20" s="3">
        <v>1</v>
      </c>
      <c r="AP20" s="7">
        <f>AVERAGE(AN20:AO20)</f>
        <v>1</v>
      </c>
      <c r="AQ20" s="1" t="s">
        <v>389</v>
      </c>
      <c r="AR20" s="3">
        <v>0</v>
      </c>
      <c r="AS20" s="3">
        <v>0</v>
      </c>
      <c r="AT20" s="3">
        <v>0</v>
      </c>
      <c r="AU20" s="3">
        <v>1</v>
      </c>
      <c r="AV20" s="3">
        <v>0</v>
      </c>
      <c r="AW20" s="3">
        <v>0</v>
      </c>
      <c r="AX20" s="3">
        <v>1</v>
      </c>
      <c r="AY20" s="3">
        <v>0</v>
      </c>
      <c r="AZ20" s="3">
        <v>0</v>
      </c>
      <c r="BA20" s="3">
        <v>0</v>
      </c>
      <c r="BB20" s="3">
        <v>0</v>
      </c>
      <c r="BC20" s="1" t="s">
        <v>154</v>
      </c>
      <c r="BD20" s="1" t="s">
        <v>157</v>
      </c>
      <c r="BE20" s="3">
        <v>1000</v>
      </c>
      <c r="BF20" s="3">
        <v>2000</v>
      </c>
      <c r="BG20" s="5"/>
      <c r="BH20" s="3">
        <v>18</v>
      </c>
      <c r="BI20" s="1" t="s">
        <v>160</v>
      </c>
      <c r="BJ20" s="3">
        <v>1</v>
      </c>
      <c r="BL20" s="7">
        <f>AVERAGE(BJ20:BK20)</f>
        <v>1</v>
      </c>
      <c r="BM20" s="1" t="s">
        <v>375</v>
      </c>
      <c r="BN20" s="3">
        <v>0</v>
      </c>
      <c r="BO20" s="3">
        <v>0</v>
      </c>
      <c r="BP20" s="3">
        <v>0</v>
      </c>
      <c r="BQ20" s="3">
        <v>0</v>
      </c>
      <c r="BR20" s="3">
        <v>0</v>
      </c>
      <c r="BS20" s="3">
        <v>0</v>
      </c>
      <c r="BT20" s="3">
        <v>1</v>
      </c>
      <c r="BU20" s="3">
        <v>0</v>
      </c>
      <c r="BV20" s="3">
        <v>0</v>
      </c>
      <c r="BW20" s="3">
        <v>0</v>
      </c>
      <c r="BX20" s="3">
        <v>0</v>
      </c>
      <c r="BY20" s="1" t="s">
        <v>154</v>
      </c>
      <c r="BZ20" s="1" t="s">
        <v>154</v>
      </c>
      <c r="CB20" s="3">
        <v>100</v>
      </c>
      <c r="CC20" s="5">
        <v>100</v>
      </c>
      <c r="CD20" s="3">
        <v>18</v>
      </c>
      <c r="CE20" s="1" t="s">
        <v>160</v>
      </c>
      <c r="CF20" s="3">
        <v>1</v>
      </c>
      <c r="CH20" s="7">
        <f>AVERAGE(CF20:CG20)</f>
        <v>1</v>
      </c>
      <c r="CI20" s="1" t="s">
        <v>375</v>
      </c>
      <c r="CJ20" s="3">
        <v>0</v>
      </c>
      <c r="CK20" s="3">
        <v>0</v>
      </c>
      <c r="CL20" s="3">
        <v>0</v>
      </c>
      <c r="CM20" s="3">
        <v>0</v>
      </c>
      <c r="CN20" s="3">
        <v>0</v>
      </c>
      <c r="CO20" s="3">
        <v>0</v>
      </c>
      <c r="CP20" s="3">
        <v>1</v>
      </c>
      <c r="CQ20" s="3">
        <v>0</v>
      </c>
      <c r="CR20" s="3">
        <v>0</v>
      </c>
      <c r="CS20" s="3">
        <v>0</v>
      </c>
      <c r="CT20" s="3">
        <v>0</v>
      </c>
      <c r="CU20" s="1" t="s">
        <v>154</v>
      </c>
      <c r="CV20" s="1" t="s">
        <v>157</v>
      </c>
      <c r="CW20" s="3">
        <v>12</v>
      </c>
      <c r="CX20" s="3">
        <v>1100</v>
      </c>
      <c r="CY20" s="11">
        <f>CX20/CW20</f>
        <v>91.666666666666671</v>
      </c>
      <c r="CZ20" s="3">
        <v>18</v>
      </c>
      <c r="DA20" s="1" t="s">
        <v>160</v>
      </c>
      <c r="DB20" s="3">
        <v>0</v>
      </c>
      <c r="DD20" s="7">
        <f>AVERAGE(DB20:DC20)</f>
        <v>0</v>
      </c>
      <c r="DE20" s="1" t="s">
        <v>178</v>
      </c>
      <c r="DF20" s="3">
        <v>1</v>
      </c>
      <c r="DG20" s="3">
        <v>0</v>
      </c>
      <c r="DH20" s="3">
        <v>0</v>
      </c>
      <c r="DI20" s="3">
        <v>0</v>
      </c>
      <c r="DJ20" s="3">
        <v>0</v>
      </c>
      <c r="DK20" s="3">
        <v>0</v>
      </c>
      <c r="DL20" s="3">
        <v>1</v>
      </c>
      <c r="DM20" s="3">
        <v>0</v>
      </c>
      <c r="DN20" s="3">
        <v>0</v>
      </c>
      <c r="DO20" s="3">
        <v>0</v>
      </c>
      <c r="DP20" s="3">
        <v>0</v>
      </c>
      <c r="DQ20" s="1" t="s">
        <v>154</v>
      </c>
      <c r="DR20" s="1" t="s">
        <v>154</v>
      </c>
      <c r="DT20" s="3">
        <v>55</v>
      </c>
      <c r="DU20" s="5">
        <v>55</v>
      </c>
      <c r="DV20" s="3">
        <v>18</v>
      </c>
      <c r="DW20" s="1" t="s">
        <v>160</v>
      </c>
      <c r="DX20" s="3">
        <v>0</v>
      </c>
      <c r="DZ20" s="7">
        <f>AVERAGE(DX20:DY20)</f>
        <v>0</v>
      </c>
      <c r="EA20" s="1" t="s">
        <v>249</v>
      </c>
      <c r="EB20" s="3">
        <v>0</v>
      </c>
      <c r="EC20" s="3">
        <v>0</v>
      </c>
      <c r="ED20" s="3">
        <v>0</v>
      </c>
      <c r="EE20" s="3">
        <v>0</v>
      </c>
      <c r="EF20" s="3">
        <v>0</v>
      </c>
      <c r="EG20" s="3">
        <v>0</v>
      </c>
      <c r="EH20" s="3">
        <v>0</v>
      </c>
      <c r="EI20" s="3">
        <v>0</v>
      </c>
      <c r="EJ20" s="3">
        <v>0</v>
      </c>
      <c r="EK20" s="3">
        <v>1</v>
      </c>
      <c r="EL20" s="3">
        <v>0</v>
      </c>
      <c r="EM20" s="1" t="s">
        <v>154</v>
      </c>
      <c r="EN20" s="1" t="s">
        <v>157</v>
      </c>
      <c r="EO20" s="3">
        <v>12</v>
      </c>
      <c r="EP20" s="5">
        <v>250</v>
      </c>
      <c r="EQ20" s="9">
        <f>EP20/EO20*10</f>
        <v>208.33333333333331</v>
      </c>
      <c r="ER20" s="3">
        <v>18</v>
      </c>
      <c r="ES20" s="1" t="s">
        <v>160</v>
      </c>
      <c r="ET20" s="3">
        <v>0</v>
      </c>
      <c r="EV20" s="7">
        <f>AVERAGE(ET20:EU20)</f>
        <v>0</v>
      </c>
      <c r="EW20" s="1" t="s">
        <v>375</v>
      </c>
      <c r="EX20" s="3">
        <v>0</v>
      </c>
      <c r="EY20" s="3">
        <v>0</v>
      </c>
      <c r="EZ20" s="3">
        <v>0</v>
      </c>
      <c r="FA20" s="3">
        <v>0</v>
      </c>
      <c r="FB20" s="3">
        <v>0</v>
      </c>
      <c r="FC20" s="3">
        <v>0</v>
      </c>
      <c r="FD20" s="3">
        <v>1</v>
      </c>
      <c r="FE20" s="3">
        <v>0</v>
      </c>
      <c r="FF20" s="3">
        <v>0</v>
      </c>
      <c r="FG20" s="3">
        <v>0</v>
      </c>
      <c r="FH20" s="3">
        <v>0</v>
      </c>
      <c r="FI20" s="1" t="s">
        <v>390</v>
      </c>
      <c r="FJ20" s="1">
        <v>21736591</v>
      </c>
      <c r="FK20" s="1" t="s">
        <v>391</v>
      </c>
      <c r="FL20" s="1" t="s">
        <v>392</v>
      </c>
      <c r="FM20" s="1">
        <v>65</v>
      </c>
    </row>
    <row r="21" spans="1:169" x14ac:dyDescent="0.25">
      <c r="A21" s="1" t="s">
        <v>1048</v>
      </c>
      <c r="B21" s="1" t="s">
        <v>168</v>
      </c>
      <c r="C21" s="1" t="s">
        <v>1140</v>
      </c>
      <c r="D21" s="3" t="s">
        <v>1287</v>
      </c>
      <c r="E21" s="12" t="s">
        <v>1196</v>
      </c>
      <c r="F21" s="3" t="s">
        <v>1257</v>
      </c>
      <c r="G21" s="1" t="s">
        <v>497</v>
      </c>
      <c r="H21" s="1" t="s">
        <v>1521</v>
      </c>
      <c r="I21" s="1" t="s">
        <v>162</v>
      </c>
      <c r="J21" s="1" t="s">
        <v>153</v>
      </c>
      <c r="K21" s="1" t="s">
        <v>154</v>
      </c>
      <c r="L21" s="1" t="s">
        <v>154</v>
      </c>
      <c r="N21" s="3">
        <v>360</v>
      </c>
      <c r="O21" s="5">
        <v>360</v>
      </c>
      <c r="P21" s="3">
        <v>18</v>
      </c>
      <c r="Q21" s="1" t="s">
        <v>160</v>
      </c>
      <c r="R21" s="3">
        <v>1</v>
      </c>
      <c r="T21" s="7">
        <f>AVERAGE(R21:S21)</f>
        <v>1</v>
      </c>
      <c r="U21" s="1" t="s">
        <v>389</v>
      </c>
      <c r="V21" s="3">
        <v>0</v>
      </c>
      <c r="W21" s="3">
        <v>0</v>
      </c>
      <c r="X21" s="3">
        <v>0</v>
      </c>
      <c r="Y21" s="3">
        <v>1</v>
      </c>
      <c r="Z21" s="3">
        <v>0</v>
      </c>
      <c r="AA21" s="3">
        <v>0</v>
      </c>
      <c r="AB21" s="3">
        <v>1</v>
      </c>
      <c r="AC21" s="3">
        <v>0</v>
      </c>
      <c r="AD21" s="3">
        <v>0</v>
      </c>
      <c r="AE21" s="3">
        <v>0</v>
      </c>
      <c r="AF21" s="3">
        <v>0</v>
      </c>
      <c r="AG21" s="1" t="s">
        <v>154</v>
      </c>
      <c r="AH21" s="1" t="s">
        <v>154</v>
      </c>
      <c r="AJ21" s="3">
        <v>345</v>
      </c>
      <c r="AK21" s="5">
        <v>345</v>
      </c>
      <c r="AL21" s="3">
        <v>18</v>
      </c>
      <c r="AM21" s="1" t="s">
        <v>160</v>
      </c>
      <c r="AN21" s="3">
        <v>1</v>
      </c>
      <c r="AO21" s="3">
        <v>2</v>
      </c>
      <c r="AP21" s="7">
        <f>AVERAGE(AN21:AO21)</f>
        <v>1.5</v>
      </c>
      <c r="AQ21" s="1" t="s">
        <v>389</v>
      </c>
      <c r="AR21" s="3">
        <v>0</v>
      </c>
      <c r="AS21" s="3">
        <v>0</v>
      </c>
      <c r="AT21" s="3">
        <v>0</v>
      </c>
      <c r="AU21" s="3">
        <v>1</v>
      </c>
      <c r="AV21" s="3">
        <v>0</v>
      </c>
      <c r="AW21" s="3">
        <v>0</v>
      </c>
      <c r="AX21" s="3">
        <v>1</v>
      </c>
      <c r="AY21" s="3">
        <v>0</v>
      </c>
      <c r="AZ21" s="3">
        <v>0</v>
      </c>
      <c r="BA21" s="3">
        <v>0</v>
      </c>
      <c r="BB21" s="3">
        <v>0</v>
      </c>
      <c r="BC21" s="1" t="s">
        <v>154</v>
      </c>
      <c r="BD21" s="1" t="s">
        <v>154</v>
      </c>
      <c r="BF21" s="3">
        <v>80</v>
      </c>
      <c r="BG21" s="5">
        <v>80</v>
      </c>
      <c r="BH21" s="3">
        <v>18</v>
      </c>
      <c r="BI21" s="1" t="s">
        <v>160</v>
      </c>
      <c r="BJ21" s="3">
        <v>1</v>
      </c>
      <c r="BL21" s="7">
        <f>AVERAGE(BJ21:BK21)</f>
        <v>1</v>
      </c>
      <c r="BM21" s="1" t="s">
        <v>375</v>
      </c>
      <c r="BN21" s="3">
        <v>0</v>
      </c>
      <c r="BO21" s="3">
        <v>0</v>
      </c>
      <c r="BP21" s="3">
        <v>0</v>
      </c>
      <c r="BQ21" s="3">
        <v>0</v>
      </c>
      <c r="BR21" s="3">
        <v>0</v>
      </c>
      <c r="BS21" s="3">
        <v>0</v>
      </c>
      <c r="BT21" s="3">
        <v>1</v>
      </c>
      <c r="BU21" s="3">
        <v>0</v>
      </c>
      <c r="BV21" s="3">
        <v>0</v>
      </c>
      <c r="BW21" s="3">
        <v>0</v>
      </c>
      <c r="BX21" s="3">
        <v>0</v>
      </c>
      <c r="BY21" s="1" t="s">
        <v>154</v>
      </c>
      <c r="BZ21" s="1" t="s">
        <v>157</v>
      </c>
      <c r="CA21" s="3">
        <v>1000</v>
      </c>
      <c r="CB21" s="3">
        <v>3000</v>
      </c>
      <c r="CC21" s="5"/>
      <c r="CD21" s="3">
        <v>18</v>
      </c>
      <c r="CE21" s="1" t="s">
        <v>160</v>
      </c>
      <c r="CF21" s="3">
        <v>1</v>
      </c>
      <c r="CH21" s="7">
        <f>AVERAGE(CF21:CG21)</f>
        <v>1</v>
      </c>
      <c r="CI21" s="1" t="s">
        <v>375</v>
      </c>
      <c r="CJ21" s="3">
        <v>0</v>
      </c>
      <c r="CK21" s="3">
        <v>0</v>
      </c>
      <c r="CL21" s="3">
        <v>0</v>
      </c>
      <c r="CM21" s="3">
        <v>0</v>
      </c>
      <c r="CN21" s="3">
        <v>0</v>
      </c>
      <c r="CO21" s="3">
        <v>0</v>
      </c>
      <c r="CP21" s="3">
        <v>1</v>
      </c>
      <c r="CQ21" s="3">
        <v>0</v>
      </c>
      <c r="CR21" s="3">
        <v>0</v>
      </c>
      <c r="CS21" s="3">
        <v>0</v>
      </c>
      <c r="CT21" s="3">
        <v>0</v>
      </c>
      <c r="CU21" s="1" t="s">
        <v>154</v>
      </c>
      <c r="CV21" s="1" t="s">
        <v>154</v>
      </c>
      <c r="CW21" s="3">
        <v>70</v>
      </c>
      <c r="CX21" s="3">
        <v>100</v>
      </c>
      <c r="CY21" s="11">
        <f>CX21/CW21*100</f>
        <v>142.85714285714286</v>
      </c>
      <c r="CZ21" s="3">
        <v>18</v>
      </c>
      <c r="DA21" s="1" t="s">
        <v>160</v>
      </c>
      <c r="DB21" s="3">
        <v>1</v>
      </c>
      <c r="DD21" s="7">
        <f>AVERAGE(DB21:DC21)</f>
        <v>1</v>
      </c>
      <c r="DE21" s="1" t="s">
        <v>158</v>
      </c>
      <c r="DF21" s="3">
        <v>1</v>
      </c>
      <c r="DG21" s="3">
        <v>1</v>
      </c>
      <c r="DH21" s="3">
        <v>0</v>
      </c>
      <c r="DI21" s="3">
        <v>0</v>
      </c>
      <c r="DJ21" s="3">
        <v>0</v>
      </c>
      <c r="DK21" s="3">
        <v>0</v>
      </c>
      <c r="DL21" s="3">
        <v>0</v>
      </c>
      <c r="DM21" s="3">
        <v>0</v>
      </c>
      <c r="DN21" s="3">
        <v>0</v>
      </c>
      <c r="DO21" s="3">
        <v>0</v>
      </c>
      <c r="DP21" s="3">
        <v>0</v>
      </c>
      <c r="DQ21" s="1" t="s">
        <v>154</v>
      </c>
      <c r="DR21" s="1" t="s">
        <v>154</v>
      </c>
      <c r="DT21" s="3">
        <v>60</v>
      </c>
      <c r="DU21" s="5">
        <v>60</v>
      </c>
      <c r="DV21" s="3">
        <v>18</v>
      </c>
      <c r="DW21" s="1" t="s">
        <v>160</v>
      </c>
      <c r="DX21" s="3">
        <v>1</v>
      </c>
      <c r="DZ21" s="7">
        <f>AVERAGE(DX21:DY21)</f>
        <v>1</v>
      </c>
      <c r="EA21" s="1" t="s">
        <v>158</v>
      </c>
      <c r="EB21" s="3">
        <v>1</v>
      </c>
      <c r="EC21" s="3">
        <v>1</v>
      </c>
      <c r="ED21" s="3">
        <v>0</v>
      </c>
      <c r="EE21" s="3">
        <v>0</v>
      </c>
      <c r="EF21" s="3">
        <v>0</v>
      </c>
      <c r="EG21" s="3">
        <v>0</v>
      </c>
      <c r="EH21" s="3">
        <v>0</v>
      </c>
      <c r="EI21" s="3">
        <v>0</v>
      </c>
      <c r="EJ21" s="3">
        <v>0</v>
      </c>
      <c r="EK21" s="3">
        <v>0</v>
      </c>
      <c r="EL21" s="3">
        <v>0</v>
      </c>
      <c r="EM21" s="1" t="s">
        <v>154</v>
      </c>
      <c r="EN21" s="1" t="s">
        <v>157</v>
      </c>
      <c r="EO21" s="3">
        <v>12</v>
      </c>
      <c r="EP21" s="5">
        <v>250</v>
      </c>
      <c r="EQ21" s="9">
        <f>EP21/EO21*10</f>
        <v>208.33333333333331</v>
      </c>
      <c r="ER21" s="3">
        <v>18</v>
      </c>
      <c r="ES21" s="1" t="s">
        <v>160</v>
      </c>
      <c r="ET21" s="3">
        <v>0</v>
      </c>
      <c r="EV21" s="7">
        <f>AVERAGE(ET21:EU21)</f>
        <v>0</v>
      </c>
      <c r="EW21" s="1" t="s">
        <v>375</v>
      </c>
      <c r="EX21" s="3">
        <v>0</v>
      </c>
      <c r="EY21" s="3">
        <v>0</v>
      </c>
      <c r="EZ21" s="3">
        <v>0</v>
      </c>
      <c r="FA21" s="3">
        <v>0</v>
      </c>
      <c r="FB21" s="3">
        <v>0</v>
      </c>
      <c r="FC21" s="3">
        <v>0</v>
      </c>
      <c r="FD21" s="3">
        <v>1</v>
      </c>
      <c r="FE21" s="3">
        <v>0</v>
      </c>
      <c r="FF21" s="3">
        <v>0</v>
      </c>
      <c r="FG21" s="3">
        <v>0</v>
      </c>
      <c r="FH21" s="3">
        <v>0</v>
      </c>
      <c r="FJ21" s="1">
        <v>21783200</v>
      </c>
      <c r="FK21" s="1" t="s">
        <v>498</v>
      </c>
      <c r="FL21" s="1" t="s">
        <v>499</v>
      </c>
      <c r="FM21" s="1">
        <v>97</v>
      </c>
    </row>
    <row r="22" spans="1:169" x14ac:dyDescent="0.25">
      <c r="A22" s="1" t="s">
        <v>1081</v>
      </c>
      <c r="C22" s="1" t="s">
        <v>1140</v>
      </c>
      <c r="D22" s="1" t="s">
        <v>1287</v>
      </c>
      <c r="E22" s="25" t="s">
        <v>1196</v>
      </c>
      <c r="F22" s="1" t="s">
        <v>1257</v>
      </c>
      <c r="G22" s="1" t="s">
        <v>1394</v>
      </c>
      <c r="H22" s="1" t="s">
        <v>1534</v>
      </c>
      <c r="I22" s="1" t="s">
        <v>1361</v>
      </c>
      <c r="J22" s="1" t="s">
        <v>153</v>
      </c>
      <c r="K22" s="1" t="s">
        <v>1362</v>
      </c>
      <c r="L22" s="1" t="s">
        <v>1362</v>
      </c>
      <c r="N22" s="1">
        <v>350</v>
      </c>
      <c r="O22" s="4">
        <v>350</v>
      </c>
      <c r="P22" s="1">
        <v>18</v>
      </c>
      <c r="Q22" s="1" t="s">
        <v>160</v>
      </c>
      <c r="R22" s="1">
        <v>0</v>
      </c>
      <c r="S22" s="1">
        <v>1</v>
      </c>
      <c r="T22" s="8">
        <v>0.5</v>
      </c>
      <c r="U22" s="22" t="s">
        <v>1415</v>
      </c>
      <c r="V22" s="1">
        <v>1</v>
      </c>
      <c r="W22" s="1">
        <v>1</v>
      </c>
      <c r="X22" s="3">
        <v>0</v>
      </c>
      <c r="Y22" s="3">
        <v>0</v>
      </c>
      <c r="Z22" s="3">
        <v>0</v>
      </c>
      <c r="AA22" s="3">
        <v>0</v>
      </c>
      <c r="AB22" s="3">
        <v>0</v>
      </c>
      <c r="AC22" s="3">
        <v>0</v>
      </c>
      <c r="AD22" s="3">
        <v>0</v>
      </c>
      <c r="AE22" s="3">
        <v>0</v>
      </c>
      <c r="AF22" s="3">
        <v>0</v>
      </c>
      <c r="AG22" s="1" t="s">
        <v>1362</v>
      </c>
      <c r="AH22" s="1" t="s">
        <v>1362</v>
      </c>
      <c r="AJ22" s="1">
        <v>360</v>
      </c>
      <c r="AK22" s="4">
        <v>360</v>
      </c>
      <c r="AL22" s="1">
        <v>18</v>
      </c>
      <c r="AM22" s="1" t="s">
        <v>160</v>
      </c>
      <c r="AN22" s="1">
        <v>0</v>
      </c>
      <c r="AO22" s="1">
        <v>0</v>
      </c>
      <c r="AP22" s="8">
        <v>0</v>
      </c>
      <c r="AQ22" s="1" t="s">
        <v>1363</v>
      </c>
      <c r="AR22" s="1">
        <f t="shared" ref="AR22:AR27" si="70">IF(ISNUMBER(FIND("Price Inflation", AQ22)), 1, 0)</f>
        <v>1</v>
      </c>
      <c r="AS22" s="1">
        <f t="shared" ref="AS22:AS27" si="71">IF(ISNUMBER(FIND("Liquidity Shortage", AQ22)), 1, 0)</f>
        <v>0</v>
      </c>
      <c r="AT22" s="1">
        <f t="shared" ref="AT22:AT27" si="72">IF(ISNUMBER(FIND("Shortage of Demand", AQ22)), 1, 0)</f>
        <v>0</v>
      </c>
      <c r="AU22" s="1">
        <f t="shared" ref="AU22:AU27" si="73">IF(ISNUMBER(FIND("Insecurity and Instability", AQ22)), 1, 0)</f>
        <v>0</v>
      </c>
      <c r="AV22" s="1">
        <f t="shared" ref="AV22:AV27" si="74">IF(ISNUMBER(FIND("Supply Shortage", AQ22)), 1, 0)</f>
        <v>0</v>
      </c>
      <c r="AW22" s="1">
        <f t="shared" ref="AW22:AW27" si="75">IF(ISNUMBER(FIND("Government Regulations", AQ22)), 1, 0)</f>
        <v>0</v>
      </c>
      <c r="AX22" s="1">
        <f t="shared" ref="AX22:AX27" si="76">IF(ISNUMBER(FIND("Transportation Issues", AQ22)), 1, 0)</f>
        <v>0</v>
      </c>
      <c r="AY22" s="3">
        <v>0</v>
      </c>
      <c r="AZ22" s="1">
        <f t="shared" ref="AZ22:AZ27" si="77">IF(ISNUMBER(FIND("Do Not Know", AQ22)), 1, 0)</f>
        <v>0</v>
      </c>
      <c r="BA22" s="1">
        <f t="shared" ref="BA22:BA27" si="78">IF(ISNUMBER(FIND("No Constraints", AQ22)), 1, 0)</f>
        <v>0</v>
      </c>
      <c r="BB22" s="1">
        <f t="shared" ref="BB22:BB27" si="79">IF(ISNUMBER(FIND("Vendor Did Not Answer", AR22)), 1, 0)</f>
        <v>0</v>
      </c>
      <c r="BC22" s="1" t="s">
        <v>1362</v>
      </c>
      <c r="BD22" s="1" t="s">
        <v>1362</v>
      </c>
      <c r="BF22" s="1">
        <v>100</v>
      </c>
      <c r="BG22" s="4">
        <v>100</v>
      </c>
      <c r="BH22" s="1">
        <v>18</v>
      </c>
      <c r="BI22" s="1" t="s">
        <v>160</v>
      </c>
      <c r="BJ22" s="1">
        <v>0</v>
      </c>
      <c r="BK22" s="1">
        <v>0</v>
      </c>
      <c r="BL22" s="8">
        <v>0</v>
      </c>
      <c r="BM22" s="1" t="s">
        <v>1366</v>
      </c>
      <c r="BN22" s="1">
        <f t="shared" ref="BN22:BN27" si="80">IF(ISNUMBER(FIND("Price Inflation", BM22)), 1, 0)</f>
        <v>0</v>
      </c>
      <c r="BO22" s="1">
        <f t="shared" ref="BO22:BO27" si="81">IF(ISNUMBER(FIND("Liquidity Shortage", BM22)), 1, 0)</f>
        <v>0</v>
      </c>
      <c r="BP22" s="1">
        <f t="shared" ref="BP22:BP27" si="82">IF(ISNUMBER(FIND("Shortage of Demand", BM22)), 1, 0)</f>
        <v>0</v>
      </c>
      <c r="BQ22" s="1">
        <f t="shared" ref="BQ22:BQ27" si="83">IF(ISNUMBER(FIND("Insecurity and Instability", BM22)), 1, 0)</f>
        <v>0</v>
      </c>
      <c r="BR22" s="1">
        <f t="shared" ref="BR22:BR27" si="84">IF(ISNUMBER(FIND("Supply Shortage", BM22)), 1, 0)</f>
        <v>0</v>
      </c>
      <c r="BS22" s="1">
        <f t="shared" ref="BS22:BS27" si="85">IF(ISNUMBER(FIND("Government Regulations", BM22)), 1, 0)</f>
        <v>0</v>
      </c>
      <c r="BT22" s="1">
        <f t="shared" ref="BT22:BT27" si="86">IF(ISNUMBER(FIND("Government Regulations", BM22)), 1, 0)</f>
        <v>0</v>
      </c>
      <c r="BU22" s="1">
        <f t="shared" ref="BU22:BU27" si="87">IF(ISNUMBER(FIND("Transportation Issues", BM22)), 1, 0)</f>
        <v>0</v>
      </c>
      <c r="BV22" s="1">
        <f t="shared" ref="BV22:BV27" si="88">IF(ISNUMBER(FIND("Do Not Know", BM22)), 1, 0)</f>
        <v>0</v>
      </c>
      <c r="BW22" s="1">
        <f t="shared" ref="BW22:BW27" si="89">IF(ISNUMBER(FIND("No Constraints", BM22)), 1, 0)</f>
        <v>1</v>
      </c>
      <c r="BX22" s="1">
        <f t="shared" ref="BX22:BX27" si="90">IF(ISNUMBER(FIND("Vendor Did Not Answer", BM22)), 1, 0)</f>
        <v>0</v>
      </c>
      <c r="BY22" s="1" t="s">
        <v>1362</v>
      </c>
      <c r="BZ22" s="1" t="s">
        <v>1362</v>
      </c>
      <c r="CB22" s="1">
        <v>100</v>
      </c>
      <c r="CC22" s="4">
        <v>100</v>
      </c>
      <c r="CD22" s="1">
        <v>18</v>
      </c>
      <c r="CE22" s="1" t="s">
        <v>160</v>
      </c>
      <c r="CF22" s="1">
        <v>0</v>
      </c>
      <c r="CG22" s="1">
        <v>1</v>
      </c>
      <c r="CH22" s="8">
        <v>0.5</v>
      </c>
      <c r="CI22" s="1" t="s">
        <v>1366</v>
      </c>
      <c r="CJ22" s="1">
        <f t="shared" ref="CJ22:CJ27" si="91">IF(ISNUMBER(FIND("Price Inflation", CI22)), 1, 0)</f>
        <v>0</v>
      </c>
      <c r="CK22" s="1">
        <f t="shared" ref="CK22:CK27" si="92">IF(ISNUMBER(FIND("Liquidity Shortage", CI22)), 1, 0)</f>
        <v>0</v>
      </c>
      <c r="CL22" s="1">
        <f t="shared" ref="CL22:CL27" si="93">IF(ISNUMBER(FIND("Shortage of Demand", CI22)), 1, 0)</f>
        <v>0</v>
      </c>
      <c r="CM22" s="1">
        <f t="shared" ref="CM22:CM27" si="94">IF(ISNUMBER(FIND("Insecurity and Instability", CI22)), 1, 0)</f>
        <v>0</v>
      </c>
      <c r="CN22" s="1">
        <f t="shared" ref="CN22:CN27" si="95">IF(ISNUMBER(FIND("Supply Shortage", CI22)), 1, 0)</f>
        <v>0</v>
      </c>
      <c r="CO22" s="1">
        <f t="shared" ref="CO22:CO27" si="96">IF(ISNUMBER(FIND("Government Regulations", CI22)), 1, 0)</f>
        <v>0</v>
      </c>
      <c r="CP22" s="1">
        <f t="shared" ref="CP22:CP27" si="97">IF(ISNUMBER(FIND("Government Regulations", CI22)), 1, 0)</f>
        <v>0</v>
      </c>
      <c r="CQ22" s="1">
        <f t="shared" ref="CQ22:CQ27" si="98">IF(ISNUMBER(FIND("Transportation Issues", CI22)), 1, 0)</f>
        <v>0</v>
      </c>
      <c r="CR22" s="1">
        <f t="shared" ref="CR22:CR27" si="99">IF(ISNUMBER(FIND("Do Not Know", CI22)), 1, 0)</f>
        <v>0</v>
      </c>
      <c r="CS22" s="1">
        <f t="shared" ref="CS22:CS27" si="100">IF(ISNUMBER(FIND("No Constraints", CI22)), 1, 0)</f>
        <v>1</v>
      </c>
      <c r="CT22" s="1">
        <f t="shared" ref="CT22:CT27" si="101">IF(ISNUMBER(FIND("Vendor Did Not Answer", CI22)), 1, 0)</f>
        <v>0</v>
      </c>
      <c r="CU22" s="1" t="s">
        <v>1362</v>
      </c>
      <c r="CV22" s="1" t="s">
        <v>1362</v>
      </c>
      <c r="CX22" s="1">
        <v>100</v>
      </c>
      <c r="CY22" s="4">
        <v>100</v>
      </c>
      <c r="CZ22" s="1">
        <v>18</v>
      </c>
      <c r="DA22" s="1" t="s">
        <v>160</v>
      </c>
      <c r="DB22" s="1">
        <v>0</v>
      </c>
      <c r="DC22" s="1">
        <v>0</v>
      </c>
      <c r="DD22" s="8">
        <v>0</v>
      </c>
      <c r="DE22" s="1" t="s">
        <v>1366</v>
      </c>
      <c r="DF22" s="1">
        <f t="shared" ref="DF22:DF27" si="102">IF(ISNUMBER(FIND("Price Inflation", DE22)), 1, 0)</f>
        <v>0</v>
      </c>
      <c r="DG22" s="1">
        <f t="shared" ref="DG22:DG27" si="103">IF(ISNUMBER(FIND("Liquidity Shortage", DE22)), 1, 0)</f>
        <v>0</v>
      </c>
      <c r="DH22" s="1">
        <f t="shared" ref="DH22:DH27" si="104">IF(ISNUMBER(FIND("Shortage of Demand", DE22)), 1, 0)</f>
        <v>0</v>
      </c>
      <c r="DI22" s="1">
        <f t="shared" ref="DI22:DI27" si="105">IF(ISNUMBER(FIND("Insecurity and Instability", DE22)), 1, 0)</f>
        <v>0</v>
      </c>
      <c r="DJ22" s="1">
        <f t="shared" ref="DJ22:DJ27" si="106">IF(ISNUMBER(FIND("Supply Shortage", DE22)), 1, 0)</f>
        <v>0</v>
      </c>
      <c r="DK22" s="1">
        <f t="shared" ref="DK22:DK27" si="107">IF(ISNUMBER(FIND("Government Regulations", DE22)), 1, 0)</f>
        <v>0</v>
      </c>
      <c r="DL22" s="1">
        <f t="shared" ref="DL22:DL27" si="108">IF(ISNUMBER(FIND("Transportation Issues", DE22)), 1, 0)</f>
        <v>0</v>
      </c>
      <c r="DM22" s="3">
        <v>0</v>
      </c>
      <c r="DN22" s="1">
        <f t="shared" ref="DN22:DN27" si="109">IF(ISNUMBER(FIND("Do Not Know", DE22)), 1, 0)</f>
        <v>0</v>
      </c>
      <c r="DO22" s="1">
        <f t="shared" ref="DO22:DO27" si="110">IF(ISNUMBER(FIND("No Constraints", DE22)), 1, 0)</f>
        <v>1</v>
      </c>
      <c r="DP22" s="1">
        <f t="shared" ref="DP22:DP27" si="111">IF(ISNUMBER(FIND("Vendor Did Not Answer", DE22)), 1, 0)</f>
        <v>0</v>
      </c>
      <c r="DQ22" s="1" t="s">
        <v>1362</v>
      </c>
      <c r="DR22" s="1" t="s">
        <v>1362</v>
      </c>
      <c r="DT22" s="1">
        <v>100</v>
      </c>
      <c r="DU22" s="11">
        <v>100</v>
      </c>
      <c r="DV22" s="1">
        <v>18</v>
      </c>
      <c r="DW22" s="1" t="s">
        <v>160</v>
      </c>
      <c r="DX22" s="1">
        <v>0</v>
      </c>
      <c r="DY22" s="1">
        <v>0</v>
      </c>
      <c r="DZ22" s="8">
        <v>0</v>
      </c>
      <c r="EA22" s="1" t="s">
        <v>1366</v>
      </c>
      <c r="EB22" s="1">
        <f t="shared" ref="EB22:EB27" si="112">IF(ISNUMBER(FIND("Price Inflation", EA22)), 1, 0)</f>
        <v>0</v>
      </c>
      <c r="EC22" s="1">
        <f t="shared" ref="EC22:EC27" si="113">IF(ISNUMBER(FIND("Liquidity Shortage", EA22)), 1, 0)</f>
        <v>0</v>
      </c>
      <c r="ED22" s="1">
        <f t="shared" ref="ED22:ED27" si="114">IF(ISNUMBER(FIND("Shortage of Demand", EA22)), 1, 0)</f>
        <v>0</v>
      </c>
      <c r="EE22" s="1">
        <f t="shared" ref="EE22:EE27" si="115">IF(ISNUMBER(FIND("Insecurity and Instability", EA22)), 1, 0)</f>
        <v>0</v>
      </c>
      <c r="EF22" s="1">
        <f t="shared" ref="EF22:EF27" si="116">IF(ISNUMBER(FIND("Supply Shortage", EA22)), 1, 0)</f>
        <v>0</v>
      </c>
      <c r="EG22" s="1">
        <f t="shared" ref="EG22:EG27" si="117">IF(ISNUMBER(FIND("Government Regulations", EA22)), 1, 0)</f>
        <v>0</v>
      </c>
      <c r="EH22" s="1">
        <f t="shared" ref="EH22:EH27" si="118">IF(ISNUMBER(FIND("Government Regulations", EA22)), 1, 0)</f>
        <v>0</v>
      </c>
      <c r="EI22" s="1">
        <f t="shared" ref="EI22:EI27" si="119">IF(ISNUMBER(FIND("Transportation Issues", EA22)), 1, 0)</f>
        <v>0</v>
      </c>
      <c r="EJ22" s="1">
        <f t="shared" ref="EJ22:EJ27" si="120">IF(ISNUMBER(FIND("Do Not Know", EA22)), 1, 0)</f>
        <v>0</v>
      </c>
      <c r="EK22" s="1">
        <f t="shared" ref="EK22:EK27" si="121">IF(ISNUMBER(FIND("No Constraints", EA22)), 1, 0)</f>
        <v>1</v>
      </c>
      <c r="EL22" s="1">
        <f t="shared" ref="EL22:EL27" si="122">IF(ISNUMBER(FIND("Vendor Did Not Answer", EA22)), 1, 0)</f>
        <v>0</v>
      </c>
      <c r="EM22" s="1" t="s">
        <v>1362</v>
      </c>
      <c r="EN22" s="1" t="s">
        <v>1365</v>
      </c>
      <c r="EO22" s="1">
        <v>9</v>
      </c>
      <c r="EP22" s="4">
        <v>400</v>
      </c>
      <c r="EQ22" s="1">
        <v>444.44444444444446</v>
      </c>
      <c r="ER22" s="1">
        <v>18</v>
      </c>
      <c r="ES22" s="1" t="s">
        <v>160</v>
      </c>
      <c r="ET22" s="1">
        <v>0</v>
      </c>
      <c r="EU22" s="1">
        <v>1</v>
      </c>
      <c r="EV22" s="8">
        <v>0.5</v>
      </c>
      <c r="EW22" s="1" t="s">
        <v>1366</v>
      </c>
      <c r="EX22" s="1">
        <f t="shared" ref="EX22:EX27" si="123">IF(ISNUMBER(FIND("Price Inflation", EW22)), 1, 0)</f>
        <v>0</v>
      </c>
      <c r="EY22" s="1">
        <f t="shared" ref="EY22:EY27" si="124">IF(ISNUMBER(FIND("Liquidity Shortage", EW22)), 1, 0)</f>
        <v>0</v>
      </c>
      <c r="EZ22" s="1">
        <f t="shared" ref="EZ22:EZ27" si="125">IF(ISNUMBER(FIND("Shortage of Demand", EW22)), 1, 0)</f>
        <v>0</v>
      </c>
      <c r="FA22" s="1">
        <f t="shared" ref="FA22:FA27" si="126">IF(ISNUMBER(FIND("Insecurity and Instability", EW22)), 1, 0)</f>
        <v>0</v>
      </c>
      <c r="FB22" s="1">
        <f t="shared" ref="FB22:FB27" si="127">IF(ISNUMBER(FIND("Supply Shortage", EW22)), 1, 0)</f>
        <v>0</v>
      </c>
      <c r="FC22" s="1">
        <f t="shared" ref="FC22:FC27" si="128">IF(ISNUMBER(FIND("Government Regulations", EW22)), 1, 0)</f>
        <v>0</v>
      </c>
      <c r="FD22" s="1">
        <f t="shared" ref="FD22:FD27" si="129">IF(ISNUMBER(FIND("Government Regulations", EW22)), 1, 0)</f>
        <v>0</v>
      </c>
      <c r="FE22" s="1">
        <f t="shared" ref="FE22:FE27" si="130">IF(ISNUMBER(FIND("Transportation Issues", EW22)), 1, 0)</f>
        <v>0</v>
      </c>
      <c r="FF22" s="1">
        <f t="shared" ref="FF22:FF27" si="131">IF(ISNUMBER(FIND("Do Not Know", EW22)), 1, 0)</f>
        <v>0</v>
      </c>
      <c r="FG22" s="1">
        <f t="shared" ref="FG22:FG27" si="132">IF(ISNUMBER(FIND("No Constraints", EW22)), 1, 0)</f>
        <v>1</v>
      </c>
      <c r="FH22" s="1">
        <f t="shared" ref="FH22:FH27" si="133">IF(ISNUMBER(FIND("Vendor Did Not Answer", EW22)), 1, 0)</f>
        <v>0</v>
      </c>
    </row>
    <row r="23" spans="1:169" x14ac:dyDescent="0.25">
      <c r="A23" s="1" t="s">
        <v>1095</v>
      </c>
      <c r="C23" s="1" t="s">
        <v>1140</v>
      </c>
      <c r="D23" s="1" t="s">
        <v>1287</v>
      </c>
      <c r="E23" s="25" t="s">
        <v>1196</v>
      </c>
      <c r="F23" s="1" t="s">
        <v>1257</v>
      </c>
      <c r="G23" s="1" t="s">
        <v>1394</v>
      </c>
      <c r="H23" s="28" t="s">
        <v>1535</v>
      </c>
      <c r="I23" s="1" t="s">
        <v>1361</v>
      </c>
      <c r="J23" s="1" t="s">
        <v>153</v>
      </c>
      <c r="K23" s="1" t="s">
        <v>1362</v>
      </c>
      <c r="L23" s="1" t="s">
        <v>1362</v>
      </c>
      <c r="N23" s="1">
        <v>350</v>
      </c>
      <c r="O23" s="4">
        <v>350</v>
      </c>
      <c r="P23" s="1">
        <v>18</v>
      </c>
      <c r="Q23" s="1" t="s">
        <v>160</v>
      </c>
      <c r="R23" s="1">
        <v>0</v>
      </c>
      <c r="S23" s="1">
        <v>0</v>
      </c>
      <c r="T23" s="8">
        <v>0</v>
      </c>
      <c r="U23" s="22" t="s">
        <v>1366</v>
      </c>
      <c r="V23" s="3">
        <v>0</v>
      </c>
      <c r="W23" s="3">
        <v>0</v>
      </c>
      <c r="X23" s="3">
        <v>0</v>
      </c>
      <c r="Y23" s="3">
        <v>0</v>
      </c>
      <c r="Z23" s="3">
        <v>0</v>
      </c>
      <c r="AA23" s="3">
        <v>0</v>
      </c>
      <c r="AB23" s="3">
        <v>0</v>
      </c>
      <c r="AC23" s="3">
        <v>0</v>
      </c>
      <c r="AD23" s="3">
        <v>0</v>
      </c>
      <c r="AE23" s="3">
        <v>1</v>
      </c>
      <c r="AF23" s="3">
        <v>0</v>
      </c>
      <c r="AG23" s="1" t="s">
        <v>1362</v>
      </c>
      <c r="AH23" s="1" t="s">
        <v>1362</v>
      </c>
      <c r="AJ23" s="1">
        <v>360</v>
      </c>
      <c r="AK23" s="4">
        <v>360</v>
      </c>
      <c r="AL23" s="1">
        <v>18</v>
      </c>
      <c r="AM23" s="1" t="s">
        <v>160</v>
      </c>
      <c r="AN23" s="1">
        <v>0</v>
      </c>
      <c r="AO23" s="1">
        <v>0</v>
      </c>
      <c r="AP23" s="8">
        <v>0</v>
      </c>
      <c r="AQ23" s="1" t="s">
        <v>1366</v>
      </c>
      <c r="AR23" s="1">
        <f t="shared" si="70"/>
        <v>0</v>
      </c>
      <c r="AS23" s="1">
        <f t="shared" si="71"/>
        <v>0</v>
      </c>
      <c r="AT23" s="1">
        <f t="shared" si="72"/>
        <v>0</v>
      </c>
      <c r="AU23" s="1">
        <f t="shared" si="73"/>
        <v>0</v>
      </c>
      <c r="AV23" s="1">
        <f t="shared" si="74"/>
        <v>0</v>
      </c>
      <c r="AW23" s="1">
        <f t="shared" si="75"/>
        <v>0</v>
      </c>
      <c r="AX23" s="1">
        <f t="shared" si="76"/>
        <v>0</v>
      </c>
      <c r="AY23" s="3">
        <v>0</v>
      </c>
      <c r="AZ23" s="1">
        <f t="shared" si="77"/>
        <v>0</v>
      </c>
      <c r="BA23" s="1">
        <f t="shared" si="78"/>
        <v>1</v>
      </c>
      <c r="BB23" s="1">
        <f t="shared" si="79"/>
        <v>0</v>
      </c>
      <c r="BC23" s="1" t="s">
        <v>1362</v>
      </c>
      <c r="BD23" s="1" t="s">
        <v>1362</v>
      </c>
      <c r="BF23" s="1">
        <v>100</v>
      </c>
      <c r="BG23" s="4">
        <v>100</v>
      </c>
      <c r="BH23" s="1">
        <v>18</v>
      </c>
      <c r="BI23" s="1" t="s">
        <v>160</v>
      </c>
      <c r="BJ23" s="1">
        <v>0</v>
      </c>
      <c r="BK23" s="1">
        <v>0</v>
      </c>
      <c r="BL23" s="8">
        <v>0</v>
      </c>
      <c r="BM23" s="1" t="s">
        <v>1366</v>
      </c>
      <c r="BN23" s="1">
        <f t="shared" si="80"/>
        <v>0</v>
      </c>
      <c r="BO23" s="1">
        <f t="shared" si="81"/>
        <v>0</v>
      </c>
      <c r="BP23" s="1">
        <f t="shared" si="82"/>
        <v>0</v>
      </c>
      <c r="BQ23" s="1">
        <f t="shared" si="83"/>
        <v>0</v>
      </c>
      <c r="BR23" s="1">
        <f t="shared" si="84"/>
        <v>0</v>
      </c>
      <c r="BS23" s="1">
        <f t="shared" si="85"/>
        <v>0</v>
      </c>
      <c r="BT23" s="1">
        <f t="shared" si="86"/>
        <v>0</v>
      </c>
      <c r="BU23" s="1">
        <f t="shared" si="87"/>
        <v>0</v>
      </c>
      <c r="BV23" s="1">
        <f t="shared" si="88"/>
        <v>0</v>
      </c>
      <c r="BW23" s="1">
        <f t="shared" si="89"/>
        <v>1</v>
      </c>
      <c r="BX23" s="1">
        <f t="shared" si="90"/>
        <v>0</v>
      </c>
      <c r="BY23" s="1" t="s">
        <v>1362</v>
      </c>
      <c r="BZ23" s="1" t="s">
        <v>1362</v>
      </c>
      <c r="CB23" s="1">
        <v>100</v>
      </c>
      <c r="CC23" s="4">
        <v>100</v>
      </c>
      <c r="CD23" s="1">
        <v>18</v>
      </c>
      <c r="CE23" s="1" t="s">
        <v>160</v>
      </c>
      <c r="CF23" s="1">
        <v>0</v>
      </c>
      <c r="CG23" s="1">
        <v>1</v>
      </c>
      <c r="CH23" s="8">
        <v>0.5</v>
      </c>
      <c r="CI23" s="1" t="s">
        <v>1366</v>
      </c>
      <c r="CJ23" s="1">
        <f t="shared" si="91"/>
        <v>0</v>
      </c>
      <c r="CK23" s="1">
        <f t="shared" si="92"/>
        <v>0</v>
      </c>
      <c r="CL23" s="1">
        <f t="shared" si="93"/>
        <v>0</v>
      </c>
      <c r="CM23" s="1">
        <f t="shared" si="94"/>
        <v>0</v>
      </c>
      <c r="CN23" s="1">
        <f t="shared" si="95"/>
        <v>0</v>
      </c>
      <c r="CO23" s="1">
        <f t="shared" si="96"/>
        <v>0</v>
      </c>
      <c r="CP23" s="1">
        <f t="shared" si="97"/>
        <v>0</v>
      </c>
      <c r="CQ23" s="1">
        <f t="shared" si="98"/>
        <v>0</v>
      </c>
      <c r="CR23" s="1">
        <f t="shared" si="99"/>
        <v>0</v>
      </c>
      <c r="CS23" s="1">
        <f t="shared" si="100"/>
        <v>1</v>
      </c>
      <c r="CT23" s="1">
        <f t="shared" si="101"/>
        <v>0</v>
      </c>
      <c r="CU23" s="1" t="s">
        <v>1362</v>
      </c>
      <c r="CV23" s="1" t="s">
        <v>1362</v>
      </c>
      <c r="CX23" s="1">
        <v>120</v>
      </c>
      <c r="CY23" s="4">
        <v>120</v>
      </c>
      <c r="CZ23" s="1">
        <v>18</v>
      </c>
      <c r="DA23" s="1" t="s">
        <v>160</v>
      </c>
      <c r="DB23" s="1">
        <v>0</v>
      </c>
      <c r="DC23" s="1">
        <v>1</v>
      </c>
      <c r="DD23" s="8">
        <v>0.5</v>
      </c>
      <c r="DE23" s="1" t="s">
        <v>1366</v>
      </c>
      <c r="DF23" s="1">
        <f t="shared" si="102"/>
        <v>0</v>
      </c>
      <c r="DG23" s="1">
        <f t="shared" si="103"/>
        <v>0</v>
      </c>
      <c r="DH23" s="1">
        <f t="shared" si="104"/>
        <v>0</v>
      </c>
      <c r="DI23" s="1">
        <f t="shared" si="105"/>
        <v>0</v>
      </c>
      <c r="DJ23" s="1">
        <f t="shared" si="106"/>
        <v>0</v>
      </c>
      <c r="DK23" s="1">
        <f t="shared" si="107"/>
        <v>0</v>
      </c>
      <c r="DL23" s="1">
        <f t="shared" si="108"/>
        <v>0</v>
      </c>
      <c r="DM23" s="3">
        <v>0</v>
      </c>
      <c r="DN23" s="1">
        <f t="shared" si="109"/>
        <v>0</v>
      </c>
      <c r="DO23" s="1">
        <f t="shared" si="110"/>
        <v>1</v>
      </c>
      <c r="DP23" s="1">
        <f t="shared" si="111"/>
        <v>0</v>
      </c>
      <c r="DQ23" s="1" t="s">
        <v>1362</v>
      </c>
      <c r="DR23" s="1" t="s">
        <v>1365</v>
      </c>
      <c r="DS23" s="1">
        <v>110</v>
      </c>
      <c r="DT23" s="1">
        <v>80</v>
      </c>
      <c r="DU23" s="11">
        <v>72.727272727272734</v>
      </c>
      <c r="DV23" s="1">
        <v>18</v>
      </c>
      <c r="DW23" s="1" t="s">
        <v>160</v>
      </c>
      <c r="DX23" s="1">
        <v>0</v>
      </c>
      <c r="DY23" s="1">
        <v>1</v>
      </c>
      <c r="DZ23" s="8">
        <v>0.5</v>
      </c>
      <c r="EA23" s="1" t="s">
        <v>1366</v>
      </c>
      <c r="EB23" s="1">
        <f t="shared" si="112"/>
        <v>0</v>
      </c>
      <c r="EC23" s="1">
        <f t="shared" si="113"/>
        <v>0</v>
      </c>
      <c r="ED23" s="1">
        <f t="shared" si="114"/>
        <v>0</v>
      </c>
      <c r="EE23" s="1">
        <f t="shared" si="115"/>
        <v>0</v>
      </c>
      <c r="EF23" s="1">
        <f t="shared" si="116"/>
        <v>0</v>
      </c>
      <c r="EG23" s="1">
        <f t="shared" si="117"/>
        <v>0</v>
      </c>
      <c r="EH23" s="1">
        <f t="shared" si="118"/>
        <v>0</v>
      </c>
      <c r="EI23" s="1">
        <f t="shared" si="119"/>
        <v>0</v>
      </c>
      <c r="EJ23" s="1">
        <f t="shared" si="120"/>
        <v>0</v>
      </c>
      <c r="EK23" s="1">
        <f t="shared" si="121"/>
        <v>1</v>
      </c>
      <c r="EL23" s="1">
        <f t="shared" si="122"/>
        <v>0</v>
      </c>
      <c r="EM23" s="1" t="s">
        <v>1362</v>
      </c>
      <c r="EN23" s="1" t="s">
        <v>1362</v>
      </c>
      <c r="EP23" s="4">
        <v>300</v>
      </c>
      <c r="EQ23" s="1">
        <v>300</v>
      </c>
      <c r="ER23" s="1">
        <v>18</v>
      </c>
      <c r="ES23" s="1" t="s">
        <v>160</v>
      </c>
      <c r="ET23" s="1">
        <v>0</v>
      </c>
      <c r="EU23" s="1">
        <v>1</v>
      </c>
      <c r="EV23" s="8">
        <v>0.5</v>
      </c>
      <c r="EW23" s="1" t="s">
        <v>1366</v>
      </c>
      <c r="EX23" s="1">
        <f t="shared" si="123"/>
        <v>0</v>
      </c>
      <c r="EY23" s="1">
        <f t="shared" si="124"/>
        <v>0</v>
      </c>
      <c r="EZ23" s="1">
        <f t="shared" si="125"/>
        <v>0</v>
      </c>
      <c r="FA23" s="1">
        <f t="shared" si="126"/>
        <v>0</v>
      </c>
      <c r="FB23" s="1">
        <f t="shared" si="127"/>
        <v>0</v>
      </c>
      <c r="FC23" s="1">
        <f t="shared" si="128"/>
        <v>0</v>
      </c>
      <c r="FD23" s="1">
        <f t="shared" si="129"/>
        <v>0</v>
      </c>
      <c r="FE23" s="1">
        <f t="shared" si="130"/>
        <v>0</v>
      </c>
      <c r="FF23" s="1">
        <f t="shared" si="131"/>
        <v>0</v>
      </c>
      <c r="FG23" s="1">
        <f t="shared" si="132"/>
        <v>1</v>
      </c>
      <c r="FH23" s="1">
        <f t="shared" si="133"/>
        <v>0</v>
      </c>
    </row>
    <row r="24" spans="1:169" x14ac:dyDescent="0.25">
      <c r="A24" s="1" t="s">
        <v>1096</v>
      </c>
      <c r="C24" s="1" t="s">
        <v>1140</v>
      </c>
      <c r="D24" s="1" t="s">
        <v>1287</v>
      </c>
      <c r="E24" s="25" t="s">
        <v>1196</v>
      </c>
      <c r="F24" s="1" t="s">
        <v>1257</v>
      </c>
      <c r="G24" s="1" t="s">
        <v>1394</v>
      </c>
      <c r="H24" s="1" t="s">
        <v>1536</v>
      </c>
      <c r="I24" s="1" t="s">
        <v>1361</v>
      </c>
      <c r="J24" s="1" t="s">
        <v>153</v>
      </c>
      <c r="K24" s="1" t="s">
        <v>1362</v>
      </c>
      <c r="L24" s="1" t="s">
        <v>1362</v>
      </c>
      <c r="N24" s="1">
        <v>350</v>
      </c>
      <c r="O24" s="4">
        <v>350</v>
      </c>
      <c r="P24" s="1">
        <v>18</v>
      </c>
      <c r="Q24" s="1" t="s">
        <v>160</v>
      </c>
      <c r="R24" s="1">
        <v>0</v>
      </c>
      <c r="S24" s="1">
        <v>0</v>
      </c>
      <c r="T24" s="8">
        <v>0</v>
      </c>
      <c r="U24" s="22" t="s">
        <v>1366</v>
      </c>
      <c r="V24" s="3">
        <v>0</v>
      </c>
      <c r="W24" s="3">
        <v>0</v>
      </c>
      <c r="X24" s="3">
        <v>0</v>
      </c>
      <c r="Y24" s="3">
        <v>0</v>
      </c>
      <c r="Z24" s="3">
        <v>0</v>
      </c>
      <c r="AA24" s="3">
        <v>0</v>
      </c>
      <c r="AB24" s="3">
        <v>0</v>
      </c>
      <c r="AC24" s="3">
        <v>0</v>
      </c>
      <c r="AD24" s="3">
        <v>0</v>
      </c>
      <c r="AE24" s="3">
        <v>1</v>
      </c>
      <c r="AF24" s="3">
        <v>0</v>
      </c>
      <c r="AG24" s="1" t="s">
        <v>1362</v>
      </c>
      <c r="AH24" s="1" t="s">
        <v>1362</v>
      </c>
      <c r="AJ24" s="1">
        <v>340</v>
      </c>
      <c r="AK24" s="4">
        <v>340</v>
      </c>
      <c r="AL24" s="1">
        <v>18</v>
      </c>
      <c r="AM24" s="1" t="s">
        <v>160</v>
      </c>
      <c r="AN24" s="1">
        <v>0</v>
      </c>
      <c r="AO24" s="1">
        <v>1</v>
      </c>
      <c r="AP24" s="8">
        <v>0.5</v>
      </c>
      <c r="AQ24" s="1" t="s">
        <v>1366</v>
      </c>
      <c r="AR24" s="1">
        <f t="shared" si="70"/>
        <v>0</v>
      </c>
      <c r="AS24" s="1">
        <f t="shared" si="71"/>
        <v>0</v>
      </c>
      <c r="AT24" s="1">
        <f t="shared" si="72"/>
        <v>0</v>
      </c>
      <c r="AU24" s="1">
        <f t="shared" si="73"/>
        <v>0</v>
      </c>
      <c r="AV24" s="1">
        <f t="shared" si="74"/>
        <v>0</v>
      </c>
      <c r="AW24" s="1">
        <f t="shared" si="75"/>
        <v>0</v>
      </c>
      <c r="AX24" s="1">
        <f t="shared" si="76"/>
        <v>0</v>
      </c>
      <c r="AY24" s="3">
        <v>0</v>
      </c>
      <c r="AZ24" s="1">
        <f t="shared" si="77"/>
        <v>0</v>
      </c>
      <c r="BA24" s="1">
        <f t="shared" si="78"/>
        <v>1</v>
      </c>
      <c r="BB24" s="1">
        <f t="shared" si="79"/>
        <v>0</v>
      </c>
      <c r="BC24" s="1" t="s">
        <v>1362</v>
      </c>
      <c r="BD24" s="1" t="s">
        <v>1362</v>
      </c>
      <c r="BF24" s="1">
        <v>100</v>
      </c>
      <c r="BG24" s="4">
        <v>100</v>
      </c>
      <c r="BH24" s="1">
        <v>18</v>
      </c>
      <c r="BI24" s="1" t="s">
        <v>160</v>
      </c>
      <c r="BJ24" s="1">
        <v>0</v>
      </c>
      <c r="BK24" s="1">
        <v>0</v>
      </c>
      <c r="BL24" s="8">
        <v>0</v>
      </c>
      <c r="BM24" s="1" t="s">
        <v>1366</v>
      </c>
      <c r="BN24" s="1">
        <f t="shared" si="80"/>
        <v>0</v>
      </c>
      <c r="BO24" s="1">
        <f t="shared" si="81"/>
        <v>0</v>
      </c>
      <c r="BP24" s="1">
        <f t="shared" si="82"/>
        <v>0</v>
      </c>
      <c r="BQ24" s="1">
        <f t="shared" si="83"/>
        <v>0</v>
      </c>
      <c r="BR24" s="1">
        <f t="shared" si="84"/>
        <v>0</v>
      </c>
      <c r="BS24" s="1">
        <f t="shared" si="85"/>
        <v>0</v>
      </c>
      <c r="BT24" s="1">
        <f t="shared" si="86"/>
        <v>0</v>
      </c>
      <c r="BU24" s="1">
        <f t="shared" si="87"/>
        <v>0</v>
      </c>
      <c r="BV24" s="1">
        <f t="shared" si="88"/>
        <v>0</v>
      </c>
      <c r="BW24" s="1">
        <f t="shared" si="89"/>
        <v>1</v>
      </c>
      <c r="BX24" s="1">
        <f t="shared" si="90"/>
        <v>0</v>
      </c>
      <c r="BY24" s="1" t="s">
        <v>1362</v>
      </c>
      <c r="BZ24" s="1" t="s">
        <v>1362</v>
      </c>
      <c r="CB24" s="1">
        <v>100</v>
      </c>
      <c r="CC24" s="4">
        <v>100</v>
      </c>
      <c r="CD24" s="1">
        <v>18</v>
      </c>
      <c r="CE24" s="1" t="s">
        <v>160</v>
      </c>
      <c r="CF24" s="1">
        <v>0</v>
      </c>
      <c r="CG24" s="1">
        <v>0</v>
      </c>
      <c r="CH24" s="8">
        <v>0</v>
      </c>
      <c r="CI24" s="1" t="s">
        <v>1366</v>
      </c>
      <c r="CJ24" s="1">
        <f t="shared" si="91"/>
        <v>0</v>
      </c>
      <c r="CK24" s="1">
        <f t="shared" si="92"/>
        <v>0</v>
      </c>
      <c r="CL24" s="1">
        <f t="shared" si="93"/>
        <v>0</v>
      </c>
      <c r="CM24" s="1">
        <f t="shared" si="94"/>
        <v>0</v>
      </c>
      <c r="CN24" s="1">
        <f t="shared" si="95"/>
        <v>0</v>
      </c>
      <c r="CO24" s="1">
        <f t="shared" si="96"/>
        <v>0</v>
      </c>
      <c r="CP24" s="1">
        <f t="shared" si="97"/>
        <v>0</v>
      </c>
      <c r="CQ24" s="1">
        <f t="shared" si="98"/>
        <v>0</v>
      </c>
      <c r="CR24" s="1">
        <f t="shared" si="99"/>
        <v>0</v>
      </c>
      <c r="CS24" s="1">
        <f t="shared" si="100"/>
        <v>1</v>
      </c>
      <c r="CT24" s="1">
        <f t="shared" si="101"/>
        <v>0</v>
      </c>
      <c r="CU24" s="1" t="s">
        <v>1362</v>
      </c>
      <c r="CV24" s="1" t="s">
        <v>1362</v>
      </c>
      <c r="CX24" s="1">
        <v>100</v>
      </c>
      <c r="CY24" s="4">
        <v>100</v>
      </c>
      <c r="CZ24" s="1">
        <v>18</v>
      </c>
      <c r="DA24" s="1" t="s">
        <v>160</v>
      </c>
      <c r="DB24" s="1">
        <v>0</v>
      </c>
      <c r="DC24" s="1">
        <v>0</v>
      </c>
      <c r="DD24" s="8">
        <v>0</v>
      </c>
      <c r="DE24" s="1" t="s">
        <v>1366</v>
      </c>
      <c r="DF24" s="1">
        <f t="shared" si="102"/>
        <v>0</v>
      </c>
      <c r="DG24" s="1">
        <f t="shared" si="103"/>
        <v>0</v>
      </c>
      <c r="DH24" s="1">
        <f t="shared" si="104"/>
        <v>0</v>
      </c>
      <c r="DI24" s="1">
        <f t="shared" si="105"/>
        <v>0</v>
      </c>
      <c r="DJ24" s="1">
        <f t="shared" si="106"/>
        <v>0</v>
      </c>
      <c r="DK24" s="1">
        <f t="shared" si="107"/>
        <v>0</v>
      </c>
      <c r="DL24" s="1">
        <f t="shared" si="108"/>
        <v>0</v>
      </c>
      <c r="DM24" s="3">
        <v>0</v>
      </c>
      <c r="DN24" s="1">
        <f t="shared" si="109"/>
        <v>0</v>
      </c>
      <c r="DO24" s="1">
        <f t="shared" si="110"/>
        <v>1</v>
      </c>
      <c r="DP24" s="1">
        <f t="shared" si="111"/>
        <v>0</v>
      </c>
      <c r="DQ24" s="1" t="s">
        <v>1362</v>
      </c>
      <c r="DR24" s="1" t="s">
        <v>1362</v>
      </c>
      <c r="DT24" s="1">
        <v>100</v>
      </c>
      <c r="DU24" s="11">
        <v>100</v>
      </c>
      <c r="DV24" s="1">
        <v>18</v>
      </c>
      <c r="DW24" s="1" t="s">
        <v>160</v>
      </c>
      <c r="DX24" s="1">
        <v>0</v>
      </c>
      <c r="DY24" s="1">
        <v>0</v>
      </c>
      <c r="DZ24" s="8">
        <v>0</v>
      </c>
      <c r="EA24" s="1" t="s">
        <v>1366</v>
      </c>
      <c r="EB24" s="1">
        <f t="shared" si="112"/>
        <v>0</v>
      </c>
      <c r="EC24" s="1">
        <f t="shared" si="113"/>
        <v>0</v>
      </c>
      <c r="ED24" s="1">
        <f t="shared" si="114"/>
        <v>0</v>
      </c>
      <c r="EE24" s="1">
        <f t="shared" si="115"/>
        <v>0</v>
      </c>
      <c r="EF24" s="1">
        <f t="shared" si="116"/>
        <v>0</v>
      </c>
      <c r="EG24" s="1">
        <f t="shared" si="117"/>
        <v>0</v>
      </c>
      <c r="EH24" s="1">
        <f t="shared" si="118"/>
        <v>0</v>
      </c>
      <c r="EI24" s="1">
        <f t="shared" si="119"/>
        <v>0</v>
      </c>
      <c r="EJ24" s="1">
        <f t="shared" si="120"/>
        <v>0</v>
      </c>
      <c r="EK24" s="1">
        <f t="shared" si="121"/>
        <v>1</v>
      </c>
      <c r="EL24" s="1">
        <f t="shared" si="122"/>
        <v>0</v>
      </c>
      <c r="EM24" s="1" t="s">
        <v>1362</v>
      </c>
      <c r="EN24" s="1" t="s">
        <v>1365</v>
      </c>
      <c r="EO24" s="1">
        <v>9</v>
      </c>
      <c r="EP24" s="4">
        <v>400</v>
      </c>
      <c r="EQ24" s="1">
        <v>444.44444444444446</v>
      </c>
      <c r="ER24" s="1">
        <v>18</v>
      </c>
      <c r="ES24" s="1" t="s">
        <v>160</v>
      </c>
      <c r="ET24" s="1">
        <v>0</v>
      </c>
      <c r="EU24" s="1">
        <v>0</v>
      </c>
      <c r="EV24" s="8">
        <v>0</v>
      </c>
      <c r="EW24" s="1" t="s">
        <v>1366</v>
      </c>
      <c r="EX24" s="1">
        <f t="shared" si="123"/>
        <v>0</v>
      </c>
      <c r="EY24" s="1">
        <f t="shared" si="124"/>
        <v>0</v>
      </c>
      <c r="EZ24" s="1">
        <f t="shared" si="125"/>
        <v>0</v>
      </c>
      <c r="FA24" s="1">
        <f t="shared" si="126"/>
        <v>0</v>
      </c>
      <c r="FB24" s="1">
        <f t="shared" si="127"/>
        <v>0</v>
      </c>
      <c r="FC24" s="1">
        <f t="shared" si="128"/>
        <v>0</v>
      </c>
      <c r="FD24" s="1">
        <f t="shared" si="129"/>
        <v>0</v>
      </c>
      <c r="FE24" s="1">
        <f t="shared" si="130"/>
        <v>0</v>
      </c>
      <c r="FF24" s="1">
        <f t="shared" si="131"/>
        <v>0</v>
      </c>
      <c r="FG24" s="1">
        <f t="shared" si="132"/>
        <v>1</v>
      </c>
      <c r="FH24" s="1">
        <f t="shared" si="133"/>
        <v>0</v>
      </c>
    </row>
    <row r="25" spans="1:169" x14ac:dyDescent="0.25">
      <c r="A25" s="1" t="s">
        <v>1097</v>
      </c>
      <c r="C25" s="1" t="s">
        <v>1140</v>
      </c>
      <c r="D25" s="1" t="s">
        <v>1287</v>
      </c>
      <c r="E25" s="25" t="s">
        <v>1196</v>
      </c>
      <c r="F25" s="1" t="s">
        <v>1257</v>
      </c>
      <c r="G25" s="1" t="s">
        <v>1395</v>
      </c>
      <c r="H25" s="1" t="s">
        <v>1536</v>
      </c>
      <c r="I25" s="1" t="s">
        <v>1361</v>
      </c>
      <c r="J25" s="1" t="s">
        <v>153</v>
      </c>
      <c r="K25" s="1" t="s">
        <v>1362</v>
      </c>
      <c r="L25" s="1" t="s">
        <v>1362</v>
      </c>
      <c r="N25" s="1">
        <v>350</v>
      </c>
      <c r="O25" s="4">
        <v>350</v>
      </c>
      <c r="P25" s="1">
        <v>18</v>
      </c>
      <c r="Q25" s="1" t="s">
        <v>160</v>
      </c>
      <c r="R25" s="1">
        <v>0</v>
      </c>
      <c r="S25" s="1">
        <v>0</v>
      </c>
      <c r="T25" s="8">
        <v>0</v>
      </c>
      <c r="U25" s="22" t="s">
        <v>1366</v>
      </c>
      <c r="V25" s="3">
        <v>0</v>
      </c>
      <c r="W25" s="3">
        <v>0</v>
      </c>
      <c r="X25" s="3">
        <v>0</v>
      </c>
      <c r="Y25" s="3">
        <v>0</v>
      </c>
      <c r="Z25" s="3">
        <v>0</v>
      </c>
      <c r="AA25" s="3">
        <v>0</v>
      </c>
      <c r="AB25" s="3">
        <v>0</v>
      </c>
      <c r="AC25" s="3">
        <v>0</v>
      </c>
      <c r="AD25" s="3">
        <v>0</v>
      </c>
      <c r="AE25" s="3">
        <v>1</v>
      </c>
      <c r="AF25" s="3">
        <v>0</v>
      </c>
      <c r="AG25" s="1" t="s">
        <v>1362</v>
      </c>
      <c r="AH25" s="1" t="s">
        <v>1362</v>
      </c>
      <c r="AJ25" s="1">
        <v>360</v>
      </c>
      <c r="AK25" s="4">
        <v>360</v>
      </c>
      <c r="AL25" s="1">
        <v>18</v>
      </c>
      <c r="AM25" s="1" t="s">
        <v>160</v>
      </c>
      <c r="AN25" s="1">
        <v>0</v>
      </c>
      <c r="AO25" s="1">
        <v>2</v>
      </c>
      <c r="AP25" s="8">
        <v>1</v>
      </c>
      <c r="AQ25" s="1" t="s">
        <v>1363</v>
      </c>
      <c r="AR25" s="1">
        <f t="shared" si="70"/>
        <v>1</v>
      </c>
      <c r="AS25" s="1">
        <f t="shared" si="71"/>
        <v>0</v>
      </c>
      <c r="AT25" s="1">
        <f t="shared" si="72"/>
        <v>0</v>
      </c>
      <c r="AU25" s="1">
        <f t="shared" si="73"/>
        <v>0</v>
      </c>
      <c r="AV25" s="1">
        <f t="shared" si="74"/>
        <v>0</v>
      </c>
      <c r="AW25" s="1">
        <f t="shared" si="75"/>
        <v>0</v>
      </c>
      <c r="AX25" s="1">
        <f t="shared" si="76"/>
        <v>0</v>
      </c>
      <c r="AY25" s="3">
        <v>0</v>
      </c>
      <c r="AZ25" s="1">
        <f t="shared" si="77"/>
        <v>0</v>
      </c>
      <c r="BA25" s="1">
        <f t="shared" si="78"/>
        <v>0</v>
      </c>
      <c r="BB25" s="1">
        <f t="shared" si="79"/>
        <v>0</v>
      </c>
      <c r="BC25" s="1" t="s">
        <v>1365</v>
      </c>
      <c r="BN25" s="1">
        <f t="shared" si="80"/>
        <v>0</v>
      </c>
      <c r="BO25" s="1">
        <f t="shared" si="81"/>
        <v>0</v>
      </c>
      <c r="BP25" s="1">
        <f t="shared" si="82"/>
        <v>0</v>
      </c>
      <c r="BQ25" s="1">
        <f t="shared" si="83"/>
        <v>0</v>
      </c>
      <c r="BR25" s="1">
        <f t="shared" si="84"/>
        <v>0</v>
      </c>
      <c r="BS25" s="1">
        <f t="shared" si="85"/>
        <v>0</v>
      </c>
      <c r="BT25" s="1">
        <f t="shared" si="86"/>
        <v>0</v>
      </c>
      <c r="BU25" s="1">
        <f t="shared" si="87"/>
        <v>0</v>
      </c>
      <c r="BV25" s="1">
        <f t="shared" si="88"/>
        <v>0</v>
      </c>
      <c r="BW25" s="1">
        <f t="shared" si="89"/>
        <v>0</v>
      </c>
      <c r="BX25" s="1">
        <f t="shared" si="90"/>
        <v>0</v>
      </c>
      <c r="BY25" s="1" t="s">
        <v>1362</v>
      </c>
      <c r="BZ25" s="1" t="s">
        <v>1362</v>
      </c>
      <c r="CB25" s="1">
        <v>90</v>
      </c>
      <c r="CC25" s="4">
        <v>90</v>
      </c>
      <c r="CD25" s="1">
        <v>18</v>
      </c>
      <c r="CE25" s="1" t="s">
        <v>160</v>
      </c>
      <c r="CF25" s="1">
        <v>0</v>
      </c>
      <c r="CG25" s="1">
        <v>0</v>
      </c>
      <c r="CH25" s="8">
        <v>0</v>
      </c>
      <c r="CI25" s="1" t="s">
        <v>1366</v>
      </c>
      <c r="CJ25" s="1">
        <f t="shared" si="91"/>
        <v>0</v>
      </c>
      <c r="CK25" s="1">
        <f t="shared" si="92"/>
        <v>0</v>
      </c>
      <c r="CL25" s="1">
        <f t="shared" si="93"/>
        <v>0</v>
      </c>
      <c r="CM25" s="1">
        <f t="shared" si="94"/>
        <v>0</v>
      </c>
      <c r="CN25" s="1">
        <f t="shared" si="95"/>
        <v>0</v>
      </c>
      <c r="CO25" s="1">
        <f t="shared" si="96"/>
        <v>0</v>
      </c>
      <c r="CP25" s="1">
        <f t="shared" si="97"/>
        <v>0</v>
      </c>
      <c r="CQ25" s="1">
        <f t="shared" si="98"/>
        <v>0</v>
      </c>
      <c r="CR25" s="1">
        <f t="shared" si="99"/>
        <v>0</v>
      </c>
      <c r="CS25" s="1">
        <f t="shared" si="100"/>
        <v>1</v>
      </c>
      <c r="CT25" s="1">
        <f t="shared" si="101"/>
        <v>0</v>
      </c>
      <c r="CU25" s="1" t="s">
        <v>1362</v>
      </c>
      <c r="CV25" s="1" t="s">
        <v>1362</v>
      </c>
      <c r="CX25" s="1">
        <v>120</v>
      </c>
      <c r="CY25" s="4">
        <v>120</v>
      </c>
      <c r="CZ25" s="1">
        <v>18</v>
      </c>
      <c r="DA25" s="1" t="s">
        <v>160</v>
      </c>
      <c r="DB25" s="1">
        <v>0</v>
      </c>
      <c r="DC25" s="1">
        <v>0</v>
      </c>
      <c r="DD25" s="8">
        <v>0</v>
      </c>
      <c r="DE25" s="1" t="s">
        <v>1366</v>
      </c>
      <c r="DF25" s="1">
        <f t="shared" si="102"/>
        <v>0</v>
      </c>
      <c r="DG25" s="1">
        <f t="shared" si="103"/>
        <v>0</v>
      </c>
      <c r="DH25" s="1">
        <f t="shared" si="104"/>
        <v>0</v>
      </c>
      <c r="DI25" s="1">
        <f t="shared" si="105"/>
        <v>0</v>
      </c>
      <c r="DJ25" s="1">
        <f t="shared" si="106"/>
        <v>0</v>
      </c>
      <c r="DK25" s="1">
        <f t="shared" si="107"/>
        <v>0</v>
      </c>
      <c r="DL25" s="1">
        <f t="shared" si="108"/>
        <v>0</v>
      </c>
      <c r="DM25" s="3">
        <v>0</v>
      </c>
      <c r="DN25" s="1">
        <f t="shared" si="109"/>
        <v>0</v>
      </c>
      <c r="DO25" s="1">
        <f t="shared" si="110"/>
        <v>1</v>
      </c>
      <c r="DP25" s="1">
        <f t="shared" si="111"/>
        <v>0</v>
      </c>
      <c r="DQ25" s="1" t="s">
        <v>1362</v>
      </c>
      <c r="DR25" s="1" t="s">
        <v>1365</v>
      </c>
      <c r="DS25" s="1">
        <v>110</v>
      </c>
      <c r="DT25" s="1">
        <v>80</v>
      </c>
      <c r="DU25" s="11">
        <v>72.727272727272734</v>
      </c>
      <c r="DV25" s="1">
        <v>18</v>
      </c>
      <c r="DW25" s="1" t="s">
        <v>160</v>
      </c>
      <c r="DX25" s="1">
        <v>0</v>
      </c>
      <c r="DY25" s="1">
        <v>0</v>
      </c>
      <c r="DZ25" s="8">
        <v>0</v>
      </c>
      <c r="EA25" s="1" t="s">
        <v>1366</v>
      </c>
      <c r="EB25" s="1">
        <f t="shared" si="112"/>
        <v>0</v>
      </c>
      <c r="EC25" s="1">
        <f t="shared" si="113"/>
        <v>0</v>
      </c>
      <c r="ED25" s="1">
        <f t="shared" si="114"/>
        <v>0</v>
      </c>
      <c r="EE25" s="1">
        <f t="shared" si="115"/>
        <v>0</v>
      </c>
      <c r="EF25" s="1">
        <f t="shared" si="116"/>
        <v>0</v>
      </c>
      <c r="EG25" s="1">
        <f t="shared" si="117"/>
        <v>0</v>
      </c>
      <c r="EH25" s="1">
        <f t="shared" si="118"/>
        <v>0</v>
      </c>
      <c r="EI25" s="1">
        <f t="shared" si="119"/>
        <v>0</v>
      </c>
      <c r="EJ25" s="1">
        <f t="shared" si="120"/>
        <v>0</v>
      </c>
      <c r="EK25" s="1">
        <f t="shared" si="121"/>
        <v>1</v>
      </c>
      <c r="EL25" s="1">
        <f t="shared" si="122"/>
        <v>0</v>
      </c>
      <c r="EM25" s="1" t="s">
        <v>1362</v>
      </c>
      <c r="EN25" s="1" t="s">
        <v>1362</v>
      </c>
      <c r="EP25" s="4">
        <v>300</v>
      </c>
      <c r="EQ25" s="1">
        <v>300</v>
      </c>
      <c r="ER25" s="1">
        <v>18</v>
      </c>
      <c r="ES25" s="1" t="s">
        <v>160</v>
      </c>
      <c r="ET25" s="1">
        <v>0</v>
      </c>
      <c r="EU25" s="1">
        <v>0</v>
      </c>
      <c r="EV25" s="8">
        <v>0</v>
      </c>
      <c r="EW25" s="1" t="s">
        <v>1366</v>
      </c>
      <c r="EX25" s="1">
        <f t="shared" si="123"/>
        <v>0</v>
      </c>
      <c r="EY25" s="1">
        <f t="shared" si="124"/>
        <v>0</v>
      </c>
      <c r="EZ25" s="1">
        <f t="shared" si="125"/>
        <v>0</v>
      </c>
      <c r="FA25" s="1">
        <f t="shared" si="126"/>
        <v>0</v>
      </c>
      <c r="FB25" s="1">
        <f t="shared" si="127"/>
        <v>0</v>
      </c>
      <c r="FC25" s="1">
        <f t="shared" si="128"/>
        <v>0</v>
      </c>
      <c r="FD25" s="1">
        <f t="shared" si="129"/>
        <v>0</v>
      </c>
      <c r="FE25" s="1">
        <f t="shared" si="130"/>
        <v>0</v>
      </c>
      <c r="FF25" s="1">
        <f t="shared" si="131"/>
        <v>0</v>
      </c>
      <c r="FG25" s="1">
        <f t="shared" si="132"/>
        <v>1</v>
      </c>
      <c r="FH25" s="1">
        <f t="shared" si="133"/>
        <v>0</v>
      </c>
    </row>
    <row r="26" spans="1:169" x14ac:dyDescent="0.25">
      <c r="A26" s="1" t="s">
        <v>1098</v>
      </c>
      <c r="C26" s="1" t="s">
        <v>1140</v>
      </c>
      <c r="D26" s="1" t="s">
        <v>1287</v>
      </c>
      <c r="E26" s="25" t="s">
        <v>1196</v>
      </c>
      <c r="F26" s="1" t="s">
        <v>1257</v>
      </c>
      <c r="G26" s="1" t="s">
        <v>1395</v>
      </c>
      <c r="H26" s="1" t="s">
        <v>1536</v>
      </c>
      <c r="I26" s="1" t="s">
        <v>1361</v>
      </c>
      <c r="J26" s="1" t="s">
        <v>153</v>
      </c>
      <c r="K26" s="1" t="s">
        <v>1362</v>
      </c>
      <c r="L26" s="1" t="s">
        <v>1362</v>
      </c>
      <c r="N26" s="1">
        <v>350</v>
      </c>
      <c r="O26" s="4">
        <v>350</v>
      </c>
      <c r="P26" s="1">
        <v>18</v>
      </c>
      <c r="Q26" s="1" t="s">
        <v>160</v>
      </c>
      <c r="R26" s="1">
        <v>0</v>
      </c>
      <c r="S26" s="1">
        <v>0</v>
      </c>
      <c r="T26" s="8">
        <v>0</v>
      </c>
      <c r="U26" s="22" t="s">
        <v>1363</v>
      </c>
      <c r="V26" s="1">
        <v>1</v>
      </c>
      <c r="W26" s="3">
        <v>0</v>
      </c>
      <c r="X26" s="3">
        <v>0</v>
      </c>
      <c r="Y26" s="3">
        <v>0</v>
      </c>
      <c r="Z26" s="3">
        <v>0</v>
      </c>
      <c r="AA26" s="3">
        <v>0</v>
      </c>
      <c r="AB26" s="3">
        <v>0</v>
      </c>
      <c r="AC26" s="3">
        <v>0</v>
      </c>
      <c r="AD26" s="3">
        <v>0</v>
      </c>
      <c r="AE26" s="3">
        <v>0</v>
      </c>
      <c r="AF26" s="3">
        <v>0</v>
      </c>
      <c r="AG26" s="1" t="s">
        <v>1362</v>
      </c>
      <c r="AH26" s="1" t="s">
        <v>1362</v>
      </c>
      <c r="AJ26" s="1">
        <v>360</v>
      </c>
      <c r="AK26" s="4">
        <v>360</v>
      </c>
      <c r="AL26" s="1">
        <v>18</v>
      </c>
      <c r="AM26" s="1" t="s">
        <v>160</v>
      </c>
      <c r="AN26" s="1">
        <v>0</v>
      </c>
      <c r="AO26" s="1">
        <v>1</v>
      </c>
      <c r="AP26" s="8">
        <v>0.5</v>
      </c>
      <c r="AQ26" s="1" t="s">
        <v>1366</v>
      </c>
      <c r="AR26" s="1">
        <f t="shared" si="70"/>
        <v>0</v>
      </c>
      <c r="AS26" s="1">
        <f t="shared" si="71"/>
        <v>0</v>
      </c>
      <c r="AT26" s="1">
        <f t="shared" si="72"/>
        <v>0</v>
      </c>
      <c r="AU26" s="1">
        <f t="shared" si="73"/>
        <v>0</v>
      </c>
      <c r="AV26" s="1">
        <f t="shared" si="74"/>
        <v>0</v>
      </c>
      <c r="AW26" s="1">
        <f t="shared" si="75"/>
        <v>0</v>
      </c>
      <c r="AX26" s="1">
        <f t="shared" si="76"/>
        <v>0</v>
      </c>
      <c r="AY26" s="3">
        <v>0</v>
      </c>
      <c r="AZ26" s="1">
        <f t="shared" si="77"/>
        <v>0</v>
      </c>
      <c r="BA26" s="1">
        <f t="shared" si="78"/>
        <v>1</v>
      </c>
      <c r="BB26" s="1">
        <f t="shared" si="79"/>
        <v>0</v>
      </c>
      <c r="BC26" s="1" t="s">
        <v>1362</v>
      </c>
      <c r="BD26" s="1" t="s">
        <v>1362</v>
      </c>
      <c r="BF26" s="1">
        <v>100</v>
      </c>
      <c r="BG26" s="4">
        <v>100</v>
      </c>
      <c r="BH26" s="1">
        <v>18</v>
      </c>
      <c r="BI26" s="1" t="s">
        <v>160</v>
      </c>
      <c r="BJ26" s="1">
        <v>0</v>
      </c>
      <c r="BK26" s="1">
        <v>0</v>
      </c>
      <c r="BL26" s="8">
        <v>0</v>
      </c>
      <c r="BM26" s="1" t="s">
        <v>1366</v>
      </c>
      <c r="BN26" s="1">
        <f t="shared" si="80"/>
        <v>0</v>
      </c>
      <c r="BO26" s="1">
        <f t="shared" si="81"/>
        <v>0</v>
      </c>
      <c r="BP26" s="1">
        <f t="shared" si="82"/>
        <v>0</v>
      </c>
      <c r="BQ26" s="1">
        <f t="shared" si="83"/>
        <v>0</v>
      </c>
      <c r="BR26" s="1">
        <f t="shared" si="84"/>
        <v>0</v>
      </c>
      <c r="BS26" s="1">
        <f t="shared" si="85"/>
        <v>0</v>
      </c>
      <c r="BT26" s="1">
        <f t="shared" si="86"/>
        <v>0</v>
      </c>
      <c r="BU26" s="1">
        <f t="shared" si="87"/>
        <v>0</v>
      </c>
      <c r="BV26" s="1">
        <f t="shared" si="88"/>
        <v>0</v>
      </c>
      <c r="BW26" s="1">
        <f t="shared" si="89"/>
        <v>1</v>
      </c>
      <c r="BX26" s="1">
        <f t="shared" si="90"/>
        <v>0</v>
      </c>
      <c r="BY26" s="1" t="s">
        <v>1362</v>
      </c>
      <c r="BZ26" s="1" t="s">
        <v>1362</v>
      </c>
      <c r="CB26" s="1">
        <v>100</v>
      </c>
      <c r="CC26" s="4">
        <v>100</v>
      </c>
      <c r="CD26" s="1">
        <v>18</v>
      </c>
      <c r="CE26" s="1" t="s">
        <v>160</v>
      </c>
      <c r="CF26" s="1">
        <v>0</v>
      </c>
      <c r="CG26" s="1">
        <v>1</v>
      </c>
      <c r="CH26" s="8">
        <v>0.5</v>
      </c>
      <c r="CI26" s="1" t="s">
        <v>1366</v>
      </c>
      <c r="CJ26" s="1">
        <f t="shared" si="91"/>
        <v>0</v>
      </c>
      <c r="CK26" s="1">
        <f t="shared" si="92"/>
        <v>0</v>
      </c>
      <c r="CL26" s="1">
        <f t="shared" si="93"/>
        <v>0</v>
      </c>
      <c r="CM26" s="1">
        <f t="shared" si="94"/>
        <v>0</v>
      </c>
      <c r="CN26" s="1">
        <f t="shared" si="95"/>
        <v>0</v>
      </c>
      <c r="CO26" s="1">
        <f t="shared" si="96"/>
        <v>0</v>
      </c>
      <c r="CP26" s="1">
        <f t="shared" si="97"/>
        <v>0</v>
      </c>
      <c r="CQ26" s="1">
        <f t="shared" si="98"/>
        <v>0</v>
      </c>
      <c r="CR26" s="1">
        <f t="shared" si="99"/>
        <v>0</v>
      </c>
      <c r="CS26" s="1">
        <f t="shared" si="100"/>
        <v>1</v>
      </c>
      <c r="CT26" s="1">
        <f t="shared" si="101"/>
        <v>0</v>
      </c>
      <c r="CU26" s="1" t="s">
        <v>1362</v>
      </c>
      <c r="CV26" s="1" t="s">
        <v>1362</v>
      </c>
      <c r="CX26" s="1">
        <v>170</v>
      </c>
      <c r="CY26" s="4">
        <v>170</v>
      </c>
      <c r="CZ26" s="1">
        <v>18</v>
      </c>
      <c r="DA26" s="1" t="s">
        <v>160</v>
      </c>
      <c r="DB26" s="1">
        <v>0</v>
      </c>
      <c r="DC26" s="1">
        <v>0</v>
      </c>
      <c r="DD26" s="8">
        <v>0</v>
      </c>
      <c r="DE26" s="1" t="s">
        <v>1366</v>
      </c>
      <c r="DF26" s="1">
        <f t="shared" si="102"/>
        <v>0</v>
      </c>
      <c r="DG26" s="1">
        <f t="shared" si="103"/>
        <v>0</v>
      </c>
      <c r="DH26" s="1">
        <f t="shared" si="104"/>
        <v>0</v>
      </c>
      <c r="DI26" s="1">
        <f t="shared" si="105"/>
        <v>0</v>
      </c>
      <c r="DJ26" s="1">
        <f t="shared" si="106"/>
        <v>0</v>
      </c>
      <c r="DK26" s="1">
        <f t="shared" si="107"/>
        <v>0</v>
      </c>
      <c r="DL26" s="1">
        <f t="shared" si="108"/>
        <v>0</v>
      </c>
      <c r="DM26" s="3">
        <v>0</v>
      </c>
      <c r="DN26" s="1">
        <f t="shared" si="109"/>
        <v>0</v>
      </c>
      <c r="DO26" s="1">
        <f t="shared" si="110"/>
        <v>1</v>
      </c>
      <c r="DP26" s="1">
        <f t="shared" si="111"/>
        <v>0</v>
      </c>
      <c r="DQ26" s="1" t="s">
        <v>1362</v>
      </c>
      <c r="DR26" s="1" t="s">
        <v>1365</v>
      </c>
      <c r="DS26" s="1">
        <v>110</v>
      </c>
      <c r="DT26" s="1">
        <v>80</v>
      </c>
      <c r="DU26" s="11">
        <v>72.727272727272734</v>
      </c>
      <c r="DV26" s="1">
        <v>18</v>
      </c>
      <c r="DW26" s="1" t="s">
        <v>160</v>
      </c>
      <c r="DX26" s="1">
        <v>0</v>
      </c>
      <c r="DY26" s="1">
        <v>0</v>
      </c>
      <c r="DZ26" s="8">
        <v>0</v>
      </c>
      <c r="EA26" s="1" t="s">
        <v>1366</v>
      </c>
      <c r="EB26" s="1">
        <f t="shared" si="112"/>
        <v>0</v>
      </c>
      <c r="EC26" s="1">
        <f t="shared" si="113"/>
        <v>0</v>
      </c>
      <c r="ED26" s="1">
        <f t="shared" si="114"/>
        <v>0</v>
      </c>
      <c r="EE26" s="1">
        <f t="shared" si="115"/>
        <v>0</v>
      </c>
      <c r="EF26" s="1">
        <f t="shared" si="116"/>
        <v>0</v>
      </c>
      <c r="EG26" s="1">
        <f t="shared" si="117"/>
        <v>0</v>
      </c>
      <c r="EH26" s="1">
        <f t="shared" si="118"/>
        <v>0</v>
      </c>
      <c r="EI26" s="1">
        <f t="shared" si="119"/>
        <v>0</v>
      </c>
      <c r="EJ26" s="1">
        <f t="shared" si="120"/>
        <v>0</v>
      </c>
      <c r="EK26" s="1">
        <f t="shared" si="121"/>
        <v>1</v>
      </c>
      <c r="EL26" s="1">
        <f t="shared" si="122"/>
        <v>0</v>
      </c>
      <c r="EM26" s="1" t="s">
        <v>1362</v>
      </c>
      <c r="EN26" s="1" t="s">
        <v>1365</v>
      </c>
      <c r="EO26" s="1">
        <v>9</v>
      </c>
      <c r="EP26" s="4">
        <v>400</v>
      </c>
      <c r="EQ26" s="1">
        <v>444.44444444444446</v>
      </c>
      <c r="ER26" s="1">
        <v>18</v>
      </c>
      <c r="ES26" s="1" t="s">
        <v>160</v>
      </c>
      <c r="ET26" s="1">
        <v>0</v>
      </c>
      <c r="EU26" s="1">
        <v>1</v>
      </c>
      <c r="EV26" s="8">
        <v>0.5</v>
      </c>
      <c r="EW26" s="1" t="s">
        <v>1366</v>
      </c>
      <c r="EX26" s="1">
        <f t="shared" si="123"/>
        <v>0</v>
      </c>
      <c r="EY26" s="1">
        <f t="shared" si="124"/>
        <v>0</v>
      </c>
      <c r="EZ26" s="1">
        <f t="shared" si="125"/>
        <v>0</v>
      </c>
      <c r="FA26" s="1">
        <f t="shared" si="126"/>
        <v>0</v>
      </c>
      <c r="FB26" s="1">
        <f t="shared" si="127"/>
        <v>0</v>
      </c>
      <c r="FC26" s="1">
        <f t="shared" si="128"/>
        <v>0</v>
      </c>
      <c r="FD26" s="1">
        <f t="shared" si="129"/>
        <v>0</v>
      </c>
      <c r="FE26" s="1">
        <f t="shared" si="130"/>
        <v>0</v>
      </c>
      <c r="FF26" s="1">
        <f t="shared" si="131"/>
        <v>0</v>
      </c>
      <c r="FG26" s="1">
        <f t="shared" si="132"/>
        <v>1</v>
      </c>
      <c r="FH26" s="1">
        <f t="shared" si="133"/>
        <v>0</v>
      </c>
    </row>
    <row r="27" spans="1:169" x14ac:dyDescent="0.25">
      <c r="A27" s="1" t="s">
        <v>1099</v>
      </c>
      <c r="C27" s="1" t="s">
        <v>1140</v>
      </c>
      <c r="D27" s="1" t="s">
        <v>1287</v>
      </c>
      <c r="E27" s="25" t="s">
        <v>1196</v>
      </c>
      <c r="F27" s="1" t="s">
        <v>1257</v>
      </c>
      <c r="G27" s="1" t="s">
        <v>1395</v>
      </c>
      <c r="H27" s="1" t="s">
        <v>1537</v>
      </c>
      <c r="I27" s="1" t="s">
        <v>1361</v>
      </c>
      <c r="J27" s="1" t="s">
        <v>153</v>
      </c>
      <c r="K27" s="1" t="s">
        <v>1362</v>
      </c>
      <c r="L27" s="1" t="s">
        <v>1362</v>
      </c>
      <c r="N27" s="1">
        <v>350</v>
      </c>
      <c r="O27" s="4">
        <v>350</v>
      </c>
      <c r="P27" s="1">
        <v>18</v>
      </c>
      <c r="Q27" s="1" t="s">
        <v>160</v>
      </c>
      <c r="R27" s="1">
        <v>0</v>
      </c>
      <c r="S27" s="1">
        <v>1</v>
      </c>
      <c r="T27" s="8">
        <v>0.5</v>
      </c>
      <c r="U27" s="22" t="s">
        <v>1366</v>
      </c>
      <c r="W27" s="3">
        <v>0</v>
      </c>
      <c r="X27" s="3">
        <v>0</v>
      </c>
      <c r="Y27" s="3">
        <v>0</v>
      </c>
      <c r="Z27" s="3">
        <v>0</v>
      </c>
      <c r="AA27" s="3">
        <v>0</v>
      </c>
      <c r="AB27" s="3">
        <v>0</v>
      </c>
      <c r="AC27" s="3">
        <v>0</v>
      </c>
      <c r="AD27" s="3">
        <v>0</v>
      </c>
      <c r="AE27" s="3">
        <v>1</v>
      </c>
      <c r="AF27" s="3">
        <v>0</v>
      </c>
      <c r="AG27" s="1" t="s">
        <v>1362</v>
      </c>
      <c r="AH27" s="1" t="s">
        <v>1362</v>
      </c>
      <c r="AJ27" s="1">
        <v>350</v>
      </c>
      <c r="AK27" s="4">
        <v>350</v>
      </c>
      <c r="AL27" s="1">
        <v>18</v>
      </c>
      <c r="AM27" s="1" t="s">
        <v>160</v>
      </c>
      <c r="AN27" s="1">
        <v>0</v>
      </c>
      <c r="AO27" s="1">
        <v>1</v>
      </c>
      <c r="AP27" s="8">
        <v>0.5</v>
      </c>
      <c r="AQ27" s="1" t="s">
        <v>1366</v>
      </c>
      <c r="AR27" s="1">
        <f t="shared" si="70"/>
        <v>0</v>
      </c>
      <c r="AS27" s="1">
        <f t="shared" si="71"/>
        <v>0</v>
      </c>
      <c r="AT27" s="1">
        <f t="shared" si="72"/>
        <v>0</v>
      </c>
      <c r="AU27" s="1">
        <f t="shared" si="73"/>
        <v>0</v>
      </c>
      <c r="AV27" s="1">
        <f t="shared" si="74"/>
        <v>0</v>
      </c>
      <c r="AW27" s="1">
        <f t="shared" si="75"/>
        <v>0</v>
      </c>
      <c r="AX27" s="1">
        <f t="shared" si="76"/>
        <v>0</v>
      </c>
      <c r="AY27" s="3">
        <v>0</v>
      </c>
      <c r="AZ27" s="1">
        <f t="shared" si="77"/>
        <v>0</v>
      </c>
      <c r="BA27" s="1">
        <f t="shared" si="78"/>
        <v>1</v>
      </c>
      <c r="BB27" s="1">
        <f t="shared" si="79"/>
        <v>0</v>
      </c>
      <c r="BC27" s="1" t="s">
        <v>1362</v>
      </c>
      <c r="BD27" s="1" t="s">
        <v>1362</v>
      </c>
      <c r="BF27" s="1">
        <v>100</v>
      </c>
      <c r="BG27" s="4">
        <v>100</v>
      </c>
      <c r="BH27" s="1">
        <v>18</v>
      </c>
      <c r="BI27" s="1" t="s">
        <v>160</v>
      </c>
      <c r="BJ27" s="1">
        <v>0</v>
      </c>
      <c r="BK27" s="1">
        <v>0</v>
      </c>
      <c r="BL27" s="8">
        <v>0</v>
      </c>
      <c r="BM27" s="1" t="s">
        <v>1366</v>
      </c>
      <c r="BN27" s="1">
        <f t="shared" si="80"/>
        <v>0</v>
      </c>
      <c r="BO27" s="1">
        <f t="shared" si="81"/>
        <v>0</v>
      </c>
      <c r="BP27" s="1">
        <f t="shared" si="82"/>
        <v>0</v>
      </c>
      <c r="BQ27" s="1">
        <f t="shared" si="83"/>
        <v>0</v>
      </c>
      <c r="BR27" s="1">
        <f t="shared" si="84"/>
        <v>0</v>
      </c>
      <c r="BS27" s="1">
        <f t="shared" si="85"/>
        <v>0</v>
      </c>
      <c r="BT27" s="1">
        <f t="shared" si="86"/>
        <v>0</v>
      </c>
      <c r="BU27" s="1">
        <f t="shared" si="87"/>
        <v>0</v>
      </c>
      <c r="BV27" s="1">
        <f t="shared" si="88"/>
        <v>0</v>
      </c>
      <c r="BW27" s="1">
        <f t="shared" si="89"/>
        <v>1</v>
      </c>
      <c r="BX27" s="1">
        <f t="shared" si="90"/>
        <v>0</v>
      </c>
      <c r="BY27" s="1" t="s">
        <v>1362</v>
      </c>
      <c r="BZ27" s="1" t="s">
        <v>1362</v>
      </c>
      <c r="CB27" s="1">
        <v>100</v>
      </c>
      <c r="CC27" s="4">
        <v>100</v>
      </c>
      <c r="CD27" s="1">
        <v>18</v>
      </c>
      <c r="CE27" s="1" t="s">
        <v>160</v>
      </c>
      <c r="CF27" s="1">
        <v>0</v>
      </c>
      <c r="CG27" s="1">
        <v>1</v>
      </c>
      <c r="CH27" s="8">
        <v>0.5</v>
      </c>
      <c r="CI27" s="1" t="s">
        <v>1366</v>
      </c>
      <c r="CJ27" s="1">
        <f t="shared" si="91"/>
        <v>0</v>
      </c>
      <c r="CK27" s="1">
        <f t="shared" si="92"/>
        <v>0</v>
      </c>
      <c r="CL27" s="1">
        <f t="shared" si="93"/>
        <v>0</v>
      </c>
      <c r="CM27" s="1">
        <f t="shared" si="94"/>
        <v>0</v>
      </c>
      <c r="CN27" s="1">
        <f t="shared" si="95"/>
        <v>0</v>
      </c>
      <c r="CO27" s="1">
        <f t="shared" si="96"/>
        <v>0</v>
      </c>
      <c r="CP27" s="1">
        <f t="shared" si="97"/>
        <v>0</v>
      </c>
      <c r="CQ27" s="1">
        <f t="shared" si="98"/>
        <v>0</v>
      </c>
      <c r="CR27" s="1">
        <f t="shared" si="99"/>
        <v>0</v>
      </c>
      <c r="CS27" s="1">
        <f t="shared" si="100"/>
        <v>1</v>
      </c>
      <c r="CT27" s="1">
        <f t="shared" si="101"/>
        <v>0</v>
      </c>
      <c r="CU27" s="1" t="s">
        <v>1362</v>
      </c>
      <c r="CV27" s="1" t="s">
        <v>1362</v>
      </c>
      <c r="CX27" s="1">
        <v>120</v>
      </c>
      <c r="CY27" s="4">
        <v>120</v>
      </c>
      <c r="CZ27" s="1">
        <v>18</v>
      </c>
      <c r="DA27" s="1" t="s">
        <v>160</v>
      </c>
      <c r="DB27" s="1">
        <v>0</v>
      </c>
      <c r="DC27" s="1">
        <v>0</v>
      </c>
      <c r="DD27" s="8">
        <v>0</v>
      </c>
      <c r="DE27" s="1" t="s">
        <v>1366</v>
      </c>
      <c r="DF27" s="1">
        <f t="shared" si="102"/>
        <v>0</v>
      </c>
      <c r="DG27" s="1">
        <f t="shared" si="103"/>
        <v>0</v>
      </c>
      <c r="DH27" s="1">
        <f t="shared" si="104"/>
        <v>0</v>
      </c>
      <c r="DI27" s="1">
        <f t="shared" si="105"/>
        <v>0</v>
      </c>
      <c r="DJ27" s="1">
        <f t="shared" si="106"/>
        <v>0</v>
      </c>
      <c r="DK27" s="1">
        <f t="shared" si="107"/>
        <v>0</v>
      </c>
      <c r="DL27" s="1">
        <f t="shared" si="108"/>
        <v>0</v>
      </c>
      <c r="DM27" s="3">
        <v>0</v>
      </c>
      <c r="DN27" s="1">
        <f t="shared" si="109"/>
        <v>0</v>
      </c>
      <c r="DO27" s="1">
        <f t="shared" si="110"/>
        <v>1</v>
      </c>
      <c r="DP27" s="1">
        <f t="shared" si="111"/>
        <v>0</v>
      </c>
      <c r="DQ27" s="1" t="s">
        <v>1362</v>
      </c>
      <c r="DR27" s="1" t="s">
        <v>1365</v>
      </c>
      <c r="DS27" s="1">
        <v>110</v>
      </c>
      <c r="DT27" s="1">
        <v>90</v>
      </c>
      <c r="DU27" s="11">
        <v>81.818181818181827</v>
      </c>
      <c r="DV27" s="1">
        <v>18</v>
      </c>
      <c r="DW27" s="1" t="s">
        <v>160</v>
      </c>
      <c r="DX27" s="1">
        <v>0</v>
      </c>
      <c r="DY27" s="1">
        <v>0</v>
      </c>
      <c r="DZ27" s="8">
        <v>0</v>
      </c>
      <c r="EA27" s="1" t="s">
        <v>1366</v>
      </c>
      <c r="EB27" s="1">
        <f t="shared" si="112"/>
        <v>0</v>
      </c>
      <c r="EC27" s="1">
        <f t="shared" si="113"/>
        <v>0</v>
      </c>
      <c r="ED27" s="1">
        <f t="shared" si="114"/>
        <v>0</v>
      </c>
      <c r="EE27" s="1">
        <f t="shared" si="115"/>
        <v>0</v>
      </c>
      <c r="EF27" s="1">
        <f t="shared" si="116"/>
        <v>0</v>
      </c>
      <c r="EG27" s="1">
        <f t="shared" si="117"/>
        <v>0</v>
      </c>
      <c r="EH27" s="1">
        <f t="shared" si="118"/>
        <v>0</v>
      </c>
      <c r="EI27" s="1">
        <f t="shared" si="119"/>
        <v>0</v>
      </c>
      <c r="EJ27" s="1">
        <f t="shared" si="120"/>
        <v>0</v>
      </c>
      <c r="EK27" s="1">
        <f t="shared" si="121"/>
        <v>1</v>
      </c>
      <c r="EL27" s="1">
        <f t="shared" si="122"/>
        <v>0</v>
      </c>
      <c r="EM27" s="1" t="s">
        <v>1362</v>
      </c>
      <c r="EN27" s="1" t="s">
        <v>1365</v>
      </c>
      <c r="EO27" s="1">
        <v>8</v>
      </c>
      <c r="EP27" s="4">
        <v>400</v>
      </c>
      <c r="EQ27" s="1">
        <v>500</v>
      </c>
      <c r="ER27" s="1">
        <v>18</v>
      </c>
      <c r="ES27" s="1" t="s">
        <v>160</v>
      </c>
      <c r="ET27" s="1">
        <v>0</v>
      </c>
      <c r="EU27" s="1">
        <v>1</v>
      </c>
      <c r="EV27" s="8">
        <v>0.5</v>
      </c>
      <c r="EW27" s="1" t="s">
        <v>1366</v>
      </c>
      <c r="EX27" s="1">
        <f t="shared" si="123"/>
        <v>0</v>
      </c>
      <c r="EY27" s="1">
        <f t="shared" si="124"/>
        <v>0</v>
      </c>
      <c r="EZ27" s="1">
        <f t="shared" si="125"/>
        <v>0</v>
      </c>
      <c r="FA27" s="1">
        <f t="shared" si="126"/>
        <v>0</v>
      </c>
      <c r="FB27" s="1">
        <f t="shared" si="127"/>
        <v>0</v>
      </c>
      <c r="FC27" s="1">
        <f t="shared" si="128"/>
        <v>0</v>
      </c>
      <c r="FD27" s="1">
        <f t="shared" si="129"/>
        <v>0</v>
      </c>
      <c r="FE27" s="1">
        <f t="shared" si="130"/>
        <v>0</v>
      </c>
      <c r="FF27" s="1">
        <f t="shared" si="131"/>
        <v>0</v>
      </c>
      <c r="FG27" s="1">
        <f t="shared" si="132"/>
        <v>1</v>
      </c>
      <c r="FH27" s="1">
        <f t="shared" si="133"/>
        <v>0</v>
      </c>
    </row>
    <row r="28" spans="1:169" x14ac:dyDescent="0.25">
      <c r="A28" s="1" t="s">
        <v>1062</v>
      </c>
      <c r="B28" s="1" t="s">
        <v>1296</v>
      </c>
      <c r="C28" s="15" t="s">
        <v>1146</v>
      </c>
      <c r="D28" s="1" t="s">
        <v>1295</v>
      </c>
      <c r="E28" s="12" t="s">
        <v>1353</v>
      </c>
      <c r="F28" s="3" t="s">
        <v>1424</v>
      </c>
      <c r="G28" s="1" t="s">
        <v>1297</v>
      </c>
      <c r="H28" s="1" t="s">
        <v>876</v>
      </c>
      <c r="I28" s="1" t="s">
        <v>164</v>
      </c>
      <c r="J28" s="1" t="s">
        <v>153</v>
      </c>
      <c r="K28" s="1" t="s">
        <v>154</v>
      </c>
      <c r="L28" s="1" t="s">
        <v>157</v>
      </c>
      <c r="M28" s="3">
        <v>20</v>
      </c>
      <c r="N28" s="3">
        <v>7500</v>
      </c>
      <c r="O28" s="4">
        <f>N28/M28</f>
        <v>375</v>
      </c>
      <c r="P28" s="3">
        <v>15</v>
      </c>
      <c r="Q28" s="1" t="s">
        <v>155</v>
      </c>
      <c r="R28" s="3">
        <v>1</v>
      </c>
      <c r="T28" s="8">
        <f>AVERAGE(R28:S28)</f>
        <v>1</v>
      </c>
      <c r="U28" s="1" t="s">
        <v>156</v>
      </c>
      <c r="V28" s="3">
        <v>1</v>
      </c>
      <c r="W28" s="3">
        <v>0</v>
      </c>
      <c r="X28" s="3">
        <v>0</v>
      </c>
      <c r="Y28" s="3">
        <v>1</v>
      </c>
      <c r="Z28" s="3">
        <v>1</v>
      </c>
      <c r="AA28" s="3">
        <v>0</v>
      </c>
      <c r="AB28" s="3">
        <v>0</v>
      </c>
      <c r="AC28" s="3">
        <v>0</v>
      </c>
      <c r="AD28" s="3">
        <v>0</v>
      </c>
      <c r="AE28" s="3">
        <v>0</v>
      </c>
      <c r="AF28" s="3">
        <v>0</v>
      </c>
      <c r="AG28" s="1" t="s">
        <v>154</v>
      </c>
      <c r="AH28" s="1" t="s">
        <v>157</v>
      </c>
      <c r="AI28" s="3">
        <v>20</v>
      </c>
      <c r="AJ28" s="3">
        <v>6600</v>
      </c>
      <c r="AK28" s="4">
        <f>AJ28/AI28</f>
        <v>330</v>
      </c>
      <c r="AL28" s="3">
        <v>15</v>
      </c>
      <c r="AM28" s="1" t="s">
        <v>155</v>
      </c>
      <c r="AN28" s="3">
        <v>1</v>
      </c>
      <c r="AP28" s="8">
        <f>AVERAGE(AN28:AO28)</f>
        <v>1</v>
      </c>
      <c r="AQ28" s="1" t="s">
        <v>156</v>
      </c>
      <c r="AR28" s="3">
        <v>1</v>
      </c>
      <c r="AS28" s="3">
        <v>0</v>
      </c>
      <c r="AT28" s="3">
        <v>0</v>
      </c>
      <c r="AU28" s="3">
        <v>1</v>
      </c>
      <c r="AV28" s="3">
        <v>1</v>
      </c>
      <c r="AW28" s="3">
        <v>0</v>
      </c>
      <c r="AX28" s="3">
        <v>0</v>
      </c>
      <c r="AY28" s="3">
        <v>0</v>
      </c>
      <c r="AZ28" s="3">
        <v>0</v>
      </c>
      <c r="BA28" s="3">
        <v>0</v>
      </c>
      <c r="BB28" s="3">
        <v>0</v>
      </c>
      <c r="BC28" s="1" t="s">
        <v>154</v>
      </c>
      <c r="BD28" s="1" t="s">
        <v>154</v>
      </c>
      <c r="BF28" s="3">
        <v>100</v>
      </c>
      <c r="BG28" s="5">
        <v>100</v>
      </c>
      <c r="BH28" s="3">
        <v>15</v>
      </c>
      <c r="BI28" s="1" t="s">
        <v>160</v>
      </c>
      <c r="BJ28" s="3">
        <v>1</v>
      </c>
      <c r="BL28" s="8">
        <f t="shared" ref="BL28:BL49" si="134">AVERAGE(BJ28:BK28)</f>
        <v>1</v>
      </c>
      <c r="BM28" s="1" t="s">
        <v>249</v>
      </c>
      <c r="BN28" s="3">
        <v>0</v>
      </c>
      <c r="BO28" s="3">
        <v>0</v>
      </c>
      <c r="BP28" s="3">
        <v>0</v>
      </c>
      <c r="BQ28" s="3">
        <v>0</v>
      </c>
      <c r="BR28" s="3">
        <v>0</v>
      </c>
      <c r="BS28" s="3">
        <v>0</v>
      </c>
      <c r="BT28" s="3">
        <v>0</v>
      </c>
      <c r="BU28" s="3">
        <v>0</v>
      </c>
      <c r="BV28" s="3">
        <v>0</v>
      </c>
      <c r="BW28" s="3">
        <v>1</v>
      </c>
      <c r="BX28" s="3">
        <v>0</v>
      </c>
      <c r="BY28" s="1" t="s">
        <v>157</v>
      </c>
      <c r="CU28" s="1" t="s">
        <v>154</v>
      </c>
      <c r="CV28" s="1" t="s">
        <v>154</v>
      </c>
      <c r="CW28" s="3">
        <v>1</v>
      </c>
      <c r="CX28" s="3">
        <v>100</v>
      </c>
      <c r="CY28" s="5">
        <v>100</v>
      </c>
      <c r="CZ28" s="3">
        <v>15</v>
      </c>
      <c r="DA28" s="1" t="s">
        <v>160</v>
      </c>
      <c r="DB28" s="3">
        <v>1</v>
      </c>
      <c r="DD28" s="8">
        <f>AVERAGE(DB28:DC28)</f>
        <v>1</v>
      </c>
      <c r="DE28" s="1" t="s">
        <v>722</v>
      </c>
      <c r="DF28" s="3">
        <v>0</v>
      </c>
      <c r="DG28" s="3">
        <v>0</v>
      </c>
      <c r="DH28" s="3">
        <v>1</v>
      </c>
      <c r="DI28" s="3">
        <v>0</v>
      </c>
      <c r="DJ28" s="3">
        <v>1</v>
      </c>
      <c r="DK28" s="3">
        <v>0</v>
      </c>
      <c r="DL28" s="3">
        <v>0</v>
      </c>
      <c r="DM28" s="3">
        <v>0</v>
      </c>
      <c r="DN28" s="3">
        <v>0</v>
      </c>
      <c r="DO28" s="3">
        <v>0</v>
      </c>
      <c r="DP28" s="3">
        <v>0</v>
      </c>
      <c r="DQ28" s="1" t="s">
        <v>154</v>
      </c>
      <c r="DR28" s="1" t="s">
        <v>154</v>
      </c>
      <c r="DT28" s="3">
        <v>100</v>
      </c>
      <c r="DU28" s="5">
        <v>100</v>
      </c>
      <c r="DV28" s="3">
        <v>15</v>
      </c>
      <c r="DW28" s="1" t="s">
        <v>160</v>
      </c>
      <c r="DX28" s="3">
        <v>1</v>
      </c>
      <c r="DZ28" s="8">
        <f>AVERAGE(DX28:DY28)</f>
        <v>1</v>
      </c>
      <c r="EA28" s="1" t="s">
        <v>722</v>
      </c>
      <c r="EB28" s="3">
        <v>0</v>
      </c>
      <c r="EC28" s="3">
        <v>0</v>
      </c>
      <c r="ED28" s="3">
        <v>1</v>
      </c>
      <c r="EE28" s="3">
        <v>0</v>
      </c>
      <c r="EF28" s="3">
        <v>1</v>
      </c>
      <c r="EG28" s="3">
        <v>0</v>
      </c>
      <c r="EH28" s="3">
        <v>0</v>
      </c>
      <c r="EI28" s="3">
        <v>0</v>
      </c>
      <c r="EJ28" s="3">
        <v>0</v>
      </c>
      <c r="EK28" s="3">
        <v>0</v>
      </c>
      <c r="EL28" s="3">
        <v>0</v>
      </c>
      <c r="EM28" s="1" t="s">
        <v>154</v>
      </c>
      <c r="EN28" s="1" t="s">
        <v>154</v>
      </c>
      <c r="EP28" s="5">
        <v>500</v>
      </c>
      <c r="EQ28" s="3">
        <v>500</v>
      </c>
      <c r="ER28" s="1" t="s">
        <v>1298</v>
      </c>
      <c r="ES28" s="1" t="s">
        <v>160</v>
      </c>
      <c r="ET28" s="3">
        <v>1</v>
      </c>
      <c r="EV28" s="8">
        <f>AVERAGE(ET28:EU28)</f>
        <v>1</v>
      </c>
      <c r="EW28" s="1" t="s">
        <v>722</v>
      </c>
      <c r="EX28" s="3">
        <v>0</v>
      </c>
      <c r="EY28" s="3">
        <v>0</v>
      </c>
      <c r="EZ28" s="3">
        <v>1</v>
      </c>
      <c r="FA28" s="3">
        <v>0</v>
      </c>
      <c r="FB28" s="3">
        <v>1</v>
      </c>
      <c r="FC28" s="3">
        <v>0</v>
      </c>
      <c r="FD28" s="3">
        <v>0</v>
      </c>
      <c r="FE28" s="3">
        <v>0</v>
      </c>
      <c r="FF28" s="3">
        <v>0</v>
      </c>
      <c r="FG28" s="3">
        <v>0</v>
      </c>
      <c r="FH28" s="3">
        <v>0</v>
      </c>
      <c r="FI28" s="1" t="s">
        <v>1300</v>
      </c>
      <c r="FJ28" s="1">
        <v>21953598</v>
      </c>
      <c r="FK28" s="1" t="s">
        <v>1301</v>
      </c>
      <c r="FL28" s="1" t="s">
        <v>1302</v>
      </c>
      <c r="FM28" s="1">
        <v>3</v>
      </c>
    </row>
    <row r="29" spans="1:169" x14ac:dyDescent="0.25">
      <c r="A29" s="1" t="s">
        <v>1063</v>
      </c>
      <c r="B29" s="1" t="s">
        <v>1296</v>
      </c>
      <c r="C29" s="15" t="s">
        <v>1146</v>
      </c>
      <c r="D29" s="1" t="s">
        <v>1295</v>
      </c>
      <c r="E29" s="12" t="s">
        <v>1353</v>
      </c>
      <c r="F29" s="3" t="s">
        <v>1424</v>
      </c>
      <c r="G29" s="1" t="s">
        <v>1303</v>
      </c>
      <c r="H29" s="1" t="s">
        <v>538</v>
      </c>
      <c r="I29" s="1" t="s">
        <v>164</v>
      </c>
      <c r="J29" s="1" t="s">
        <v>153</v>
      </c>
      <c r="K29" s="1" t="s">
        <v>154</v>
      </c>
      <c r="L29" s="1" t="s">
        <v>157</v>
      </c>
      <c r="M29" s="3">
        <v>20</v>
      </c>
      <c r="N29" s="3">
        <v>7000</v>
      </c>
      <c r="O29" s="4">
        <f>N29/M29</f>
        <v>350</v>
      </c>
      <c r="P29" s="3">
        <v>30</v>
      </c>
      <c r="Q29" s="1" t="s">
        <v>155</v>
      </c>
      <c r="R29" s="3">
        <v>1</v>
      </c>
      <c r="T29" s="8">
        <f>AVERAGE(R29:S29)</f>
        <v>1</v>
      </c>
      <c r="U29" s="1" t="s">
        <v>156</v>
      </c>
      <c r="V29" s="3">
        <v>1</v>
      </c>
      <c r="W29" s="3">
        <v>0</v>
      </c>
      <c r="X29" s="3">
        <v>0</v>
      </c>
      <c r="Y29" s="3">
        <v>1</v>
      </c>
      <c r="Z29" s="3">
        <v>1</v>
      </c>
      <c r="AA29" s="3">
        <v>0</v>
      </c>
      <c r="AB29" s="3">
        <v>0</v>
      </c>
      <c r="AC29" s="3">
        <v>0</v>
      </c>
      <c r="AD29" s="3">
        <v>0</v>
      </c>
      <c r="AE29" s="3">
        <v>0</v>
      </c>
      <c r="AF29" s="3">
        <v>0</v>
      </c>
      <c r="AG29" s="1" t="s">
        <v>154</v>
      </c>
      <c r="AH29" s="1" t="s">
        <v>157</v>
      </c>
      <c r="AI29" s="3">
        <v>20</v>
      </c>
      <c r="AJ29" s="3">
        <v>6200</v>
      </c>
      <c r="AK29" s="4">
        <f>AJ29/AI29</f>
        <v>310</v>
      </c>
      <c r="AL29" s="3">
        <v>30</v>
      </c>
      <c r="AM29" s="1" t="s">
        <v>155</v>
      </c>
      <c r="AN29" s="3">
        <v>1</v>
      </c>
      <c r="AP29" s="8">
        <f>AVERAGE(AN29:AO29)</f>
        <v>1</v>
      </c>
      <c r="AQ29" s="1" t="s">
        <v>156</v>
      </c>
      <c r="AR29" s="3">
        <v>1</v>
      </c>
      <c r="AS29" s="3">
        <v>0</v>
      </c>
      <c r="AT29" s="3">
        <v>0</v>
      </c>
      <c r="AU29" s="3">
        <v>1</v>
      </c>
      <c r="AV29" s="3">
        <v>1</v>
      </c>
      <c r="AW29" s="3">
        <v>0</v>
      </c>
      <c r="AX29" s="3">
        <v>0</v>
      </c>
      <c r="AY29" s="3">
        <v>0</v>
      </c>
      <c r="AZ29" s="3">
        <v>0</v>
      </c>
      <c r="BA29" s="3">
        <v>0</v>
      </c>
      <c r="BB29" s="3">
        <v>0</v>
      </c>
      <c r="BC29" s="1" t="s">
        <v>154</v>
      </c>
      <c r="BD29" s="1" t="s">
        <v>154</v>
      </c>
      <c r="BF29" s="3">
        <v>100</v>
      </c>
      <c r="BG29" s="5">
        <v>100</v>
      </c>
      <c r="BH29" s="3">
        <v>15</v>
      </c>
      <c r="BI29" s="1" t="s">
        <v>160</v>
      </c>
      <c r="BJ29" s="3">
        <v>1</v>
      </c>
      <c r="BL29" s="8">
        <f t="shared" si="134"/>
        <v>1</v>
      </c>
      <c r="BM29" s="1" t="s">
        <v>249</v>
      </c>
      <c r="BN29" s="3">
        <v>0</v>
      </c>
      <c r="BO29" s="3">
        <v>0</v>
      </c>
      <c r="BP29" s="3">
        <v>0</v>
      </c>
      <c r="BQ29" s="3">
        <v>0</v>
      </c>
      <c r="BR29" s="3">
        <v>0</v>
      </c>
      <c r="BS29" s="3">
        <v>0</v>
      </c>
      <c r="BT29" s="3">
        <v>0</v>
      </c>
      <c r="BU29" s="3">
        <v>0</v>
      </c>
      <c r="BV29" s="3">
        <v>0</v>
      </c>
      <c r="BW29" s="3">
        <v>1</v>
      </c>
      <c r="BX29" s="3">
        <v>0</v>
      </c>
      <c r="BY29" s="1" t="s">
        <v>157</v>
      </c>
      <c r="CU29" s="1" t="s">
        <v>154</v>
      </c>
      <c r="CV29" s="1" t="s">
        <v>154</v>
      </c>
      <c r="CW29" s="3">
        <v>1</v>
      </c>
      <c r="CX29" s="3">
        <v>100</v>
      </c>
      <c r="CY29" s="5">
        <v>100</v>
      </c>
      <c r="CZ29" s="3">
        <v>15</v>
      </c>
      <c r="DA29" s="1" t="s">
        <v>160</v>
      </c>
      <c r="DB29" s="3">
        <v>1</v>
      </c>
      <c r="DD29" s="8">
        <f>AVERAGE(DB29:DC29)</f>
        <v>1</v>
      </c>
      <c r="DE29" s="1" t="s">
        <v>722</v>
      </c>
      <c r="DF29" s="3">
        <v>0</v>
      </c>
      <c r="DG29" s="3">
        <v>0</v>
      </c>
      <c r="DH29" s="3">
        <v>1</v>
      </c>
      <c r="DI29" s="3">
        <v>0</v>
      </c>
      <c r="DJ29" s="3">
        <v>1</v>
      </c>
      <c r="DK29" s="3">
        <v>0</v>
      </c>
      <c r="DL29" s="3">
        <v>0</v>
      </c>
      <c r="DM29" s="3">
        <v>0</v>
      </c>
      <c r="DN29" s="3">
        <v>0</v>
      </c>
      <c r="DO29" s="3">
        <v>0</v>
      </c>
      <c r="DP29" s="3">
        <v>0</v>
      </c>
      <c r="DQ29" s="1" t="s">
        <v>154</v>
      </c>
      <c r="DR29" s="1" t="s">
        <v>154</v>
      </c>
      <c r="DT29" s="3">
        <v>100</v>
      </c>
      <c r="DU29" s="5">
        <v>100</v>
      </c>
      <c r="DV29" s="3">
        <v>15</v>
      </c>
      <c r="DW29" s="1" t="s">
        <v>160</v>
      </c>
      <c r="DX29" s="3">
        <v>1</v>
      </c>
      <c r="DZ29" s="8">
        <f>AVERAGE(DX29:DY29)</f>
        <v>1</v>
      </c>
      <c r="EA29" s="1" t="s">
        <v>722</v>
      </c>
      <c r="EB29" s="3">
        <v>0</v>
      </c>
      <c r="EC29" s="3">
        <v>0</v>
      </c>
      <c r="ED29" s="3">
        <v>1</v>
      </c>
      <c r="EE29" s="3">
        <v>0</v>
      </c>
      <c r="EF29" s="3">
        <v>1</v>
      </c>
      <c r="EG29" s="3">
        <v>0</v>
      </c>
      <c r="EH29" s="3">
        <v>0</v>
      </c>
      <c r="EI29" s="3">
        <v>0</v>
      </c>
      <c r="EJ29" s="3">
        <v>0</v>
      </c>
      <c r="EK29" s="3">
        <v>0</v>
      </c>
      <c r="EL29" s="3">
        <v>0</v>
      </c>
      <c r="EM29" s="1" t="s">
        <v>154</v>
      </c>
      <c r="EN29" s="1" t="s">
        <v>154</v>
      </c>
      <c r="EP29" s="5">
        <v>450</v>
      </c>
      <c r="EQ29" s="3">
        <v>450</v>
      </c>
      <c r="ER29" s="1" t="s">
        <v>1298</v>
      </c>
      <c r="ES29" s="1" t="s">
        <v>160</v>
      </c>
      <c r="ET29" s="3">
        <v>1</v>
      </c>
      <c r="EV29" s="8">
        <f>AVERAGE(ET29:EU29)</f>
        <v>1</v>
      </c>
      <c r="EW29" s="1" t="s">
        <v>722</v>
      </c>
      <c r="EX29" s="3">
        <v>0</v>
      </c>
      <c r="EY29" s="3">
        <v>0</v>
      </c>
      <c r="EZ29" s="3">
        <v>1</v>
      </c>
      <c r="FA29" s="3">
        <v>0</v>
      </c>
      <c r="FB29" s="3">
        <v>1</v>
      </c>
      <c r="FC29" s="3">
        <v>0</v>
      </c>
      <c r="FD29" s="3">
        <v>0</v>
      </c>
      <c r="FE29" s="3">
        <v>0</v>
      </c>
      <c r="FF29" s="3">
        <v>0</v>
      </c>
      <c r="FG29" s="3">
        <v>0</v>
      </c>
      <c r="FH29" s="3">
        <v>0</v>
      </c>
      <c r="FI29" s="1" t="s">
        <v>1304</v>
      </c>
      <c r="FJ29" s="1">
        <v>21954105</v>
      </c>
      <c r="FK29" s="1" t="s">
        <v>1305</v>
      </c>
      <c r="FL29" s="1" t="s">
        <v>1306</v>
      </c>
      <c r="FM29" s="1">
        <v>2</v>
      </c>
    </row>
    <row r="30" spans="1:169" x14ac:dyDescent="0.25">
      <c r="A30" s="1" t="s">
        <v>919</v>
      </c>
      <c r="B30" s="1" t="s">
        <v>161</v>
      </c>
      <c r="C30" s="1" t="s">
        <v>1146</v>
      </c>
      <c r="D30" s="3" t="s">
        <v>1295</v>
      </c>
      <c r="E30" s="12" t="s">
        <v>1219</v>
      </c>
      <c r="F30" s="3" t="s">
        <v>1282</v>
      </c>
      <c r="G30" s="1" t="s">
        <v>726</v>
      </c>
      <c r="H30" s="1" t="s">
        <v>1510</v>
      </c>
      <c r="I30" s="1" t="s">
        <v>162</v>
      </c>
      <c r="J30" s="1" t="s">
        <v>159</v>
      </c>
      <c r="K30" s="1" t="s">
        <v>154</v>
      </c>
      <c r="L30" s="1" t="s">
        <v>154</v>
      </c>
      <c r="N30" s="3">
        <v>325</v>
      </c>
      <c r="O30" s="5">
        <v>325</v>
      </c>
      <c r="P30" s="3">
        <v>24</v>
      </c>
      <c r="Q30" s="1" t="s">
        <v>165</v>
      </c>
      <c r="R30" s="3">
        <v>25</v>
      </c>
      <c r="S30" s="3">
        <v>30</v>
      </c>
      <c r="T30" s="7">
        <v>27.5</v>
      </c>
      <c r="U30" s="1" t="s">
        <v>727</v>
      </c>
      <c r="V30" s="3">
        <v>0</v>
      </c>
      <c r="W30" s="3">
        <v>0</v>
      </c>
      <c r="X30" s="3">
        <v>0</v>
      </c>
      <c r="Y30" s="3">
        <v>0</v>
      </c>
      <c r="Z30" s="3">
        <v>1</v>
      </c>
      <c r="AA30" s="3">
        <v>0</v>
      </c>
      <c r="AB30" s="3">
        <v>1</v>
      </c>
      <c r="AC30" s="3">
        <v>1</v>
      </c>
      <c r="AD30" s="3">
        <v>0</v>
      </c>
      <c r="AE30" s="3">
        <v>0</v>
      </c>
      <c r="AF30" s="3">
        <v>0</v>
      </c>
      <c r="AG30" s="1" t="s">
        <v>154</v>
      </c>
      <c r="AH30" s="1" t="s">
        <v>154</v>
      </c>
      <c r="AJ30" s="3">
        <v>315</v>
      </c>
      <c r="AK30" s="5">
        <v>315</v>
      </c>
      <c r="AL30" s="3">
        <v>24</v>
      </c>
      <c r="AM30" s="1" t="s">
        <v>165</v>
      </c>
      <c r="AN30" s="3">
        <v>25</v>
      </c>
      <c r="AO30" s="3">
        <v>30</v>
      </c>
      <c r="AP30" s="7">
        <v>27.5</v>
      </c>
      <c r="AQ30" s="1" t="s">
        <v>509</v>
      </c>
      <c r="AR30" s="1">
        <f>IF(ISNUMBER(FIND("Price Inflation", AQ30)), 1, 0)</f>
        <v>0</v>
      </c>
      <c r="AS30" s="3">
        <v>0</v>
      </c>
      <c r="AT30" s="3">
        <v>0</v>
      </c>
      <c r="AU30" s="3">
        <v>1</v>
      </c>
      <c r="AV30" s="3">
        <v>1</v>
      </c>
      <c r="AW30" s="3">
        <v>0</v>
      </c>
      <c r="AX30" s="3">
        <v>1</v>
      </c>
      <c r="AY30" s="3">
        <v>0</v>
      </c>
      <c r="AZ30" s="3">
        <v>0</v>
      </c>
      <c r="BA30" s="3">
        <v>0</v>
      </c>
      <c r="BB30" s="3">
        <v>0</v>
      </c>
      <c r="BC30" s="1" t="s">
        <v>154</v>
      </c>
      <c r="BD30" s="1" t="s">
        <v>154</v>
      </c>
      <c r="BF30" s="3">
        <v>100</v>
      </c>
      <c r="BG30" s="5">
        <v>100</v>
      </c>
      <c r="BH30" s="3">
        <v>30</v>
      </c>
      <c r="BI30" s="1" t="s">
        <v>160</v>
      </c>
      <c r="BJ30" s="3">
        <v>2</v>
      </c>
      <c r="BK30" s="3">
        <v>3</v>
      </c>
      <c r="BL30" s="7">
        <f t="shared" si="134"/>
        <v>2.5</v>
      </c>
      <c r="BM30" s="1" t="s">
        <v>485</v>
      </c>
      <c r="BN30" s="1">
        <f>IF(ISNUMBER(FIND("Price Inflation", BM30)), 1, 0)</f>
        <v>0</v>
      </c>
      <c r="BO30" s="3">
        <v>0</v>
      </c>
      <c r="BP30" s="3">
        <v>0</v>
      </c>
      <c r="BQ30" s="3">
        <v>0</v>
      </c>
      <c r="BR30" s="3">
        <v>1</v>
      </c>
      <c r="BS30" s="3">
        <v>0</v>
      </c>
      <c r="BT30" s="3">
        <v>0</v>
      </c>
      <c r="BU30" s="3">
        <v>0</v>
      </c>
      <c r="BV30" s="3">
        <v>0</v>
      </c>
      <c r="BW30" s="3">
        <v>0</v>
      </c>
      <c r="BX30" s="3">
        <v>0</v>
      </c>
      <c r="BY30" s="1" t="s">
        <v>154</v>
      </c>
      <c r="BZ30" s="1" t="s">
        <v>154</v>
      </c>
      <c r="CB30" s="3">
        <v>200</v>
      </c>
      <c r="CC30" s="5">
        <v>200</v>
      </c>
      <c r="CD30" s="3">
        <v>30</v>
      </c>
      <c r="CE30" s="1" t="s">
        <v>160</v>
      </c>
      <c r="CF30" s="3">
        <v>2</v>
      </c>
      <c r="CG30" s="3">
        <v>3</v>
      </c>
      <c r="CH30" s="7">
        <f t="shared" ref="CH30:CH36" si="135">AVERAGE(CF30:CG30)</f>
        <v>2.5</v>
      </c>
      <c r="CI30" s="1" t="s">
        <v>485</v>
      </c>
      <c r="CJ30" s="1">
        <f>IF(ISNUMBER(FIND("Price Inflation", CI30)), 1, 0)</f>
        <v>0</v>
      </c>
      <c r="CK30" s="3">
        <v>0</v>
      </c>
      <c r="CL30" s="3">
        <v>0</v>
      </c>
      <c r="CM30" s="3">
        <v>0</v>
      </c>
      <c r="CN30" s="3">
        <v>1</v>
      </c>
      <c r="CO30" s="3">
        <v>0</v>
      </c>
      <c r="CP30" s="3">
        <v>0</v>
      </c>
      <c r="CQ30" s="3">
        <v>0</v>
      </c>
      <c r="CR30" s="3">
        <v>0</v>
      </c>
      <c r="CS30" s="3">
        <v>0</v>
      </c>
      <c r="CT30" s="3">
        <v>0</v>
      </c>
      <c r="CU30" s="1" t="s">
        <v>154</v>
      </c>
      <c r="CV30" s="1" t="s">
        <v>154</v>
      </c>
      <c r="CW30" s="3">
        <v>1</v>
      </c>
      <c r="CX30" s="3">
        <v>100</v>
      </c>
      <c r="CY30" s="4">
        <v>100</v>
      </c>
      <c r="CZ30" s="3">
        <v>30</v>
      </c>
      <c r="DA30" s="1" t="s">
        <v>160</v>
      </c>
      <c r="DB30" s="3">
        <v>1</v>
      </c>
      <c r="DC30" s="3">
        <v>2</v>
      </c>
      <c r="DD30" s="7">
        <f>AVERAGE(DB30:DC30)</f>
        <v>1.5</v>
      </c>
      <c r="DE30" s="1" t="s">
        <v>249</v>
      </c>
      <c r="DF30" s="1">
        <f>IF(ISNUMBER(FIND("Price Inflation", DE30)), 1, 0)</f>
        <v>0</v>
      </c>
      <c r="DG30" s="3">
        <v>0</v>
      </c>
      <c r="DH30" s="3">
        <v>0</v>
      </c>
      <c r="DI30" s="3">
        <v>0</v>
      </c>
      <c r="DJ30" s="3">
        <v>0</v>
      </c>
      <c r="DK30" s="3">
        <v>0</v>
      </c>
      <c r="DL30" s="3">
        <v>0</v>
      </c>
      <c r="DM30" s="3">
        <v>0</v>
      </c>
      <c r="DN30" s="3">
        <v>0</v>
      </c>
      <c r="DO30" s="3">
        <v>1</v>
      </c>
      <c r="DP30" s="3">
        <v>0</v>
      </c>
      <c r="DQ30" s="1" t="s">
        <v>154</v>
      </c>
      <c r="DR30" s="1" t="s">
        <v>154</v>
      </c>
      <c r="DT30" s="3">
        <v>80</v>
      </c>
      <c r="DU30" s="5">
        <v>80</v>
      </c>
      <c r="DV30" s="3">
        <v>30</v>
      </c>
      <c r="DW30" s="1" t="s">
        <v>160</v>
      </c>
      <c r="DX30" s="3">
        <v>1</v>
      </c>
      <c r="DY30" s="3">
        <v>2</v>
      </c>
      <c r="DZ30" s="7">
        <f>AVERAGE(DX30:DY30)</f>
        <v>1.5</v>
      </c>
      <c r="EA30" s="1" t="s">
        <v>249</v>
      </c>
      <c r="EB30" s="1">
        <f>IF(ISNUMBER(FIND("Price Inflation", EA30)), 1, 0)</f>
        <v>0</v>
      </c>
      <c r="EC30" s="3">
        <v>0</v>
      </c>
      <c r="ED30" s="3">
        <v>0</v>
      </c>
      <c r="EE30" s="3">
        <v>0</v>
      </c>
      <c r="EF30" s="3">
        <v>0</v>
      </c>
      <c r="EG30" s="3">
        <v>0</v>
      </c>
      <c r="EH30" s="3">
        <v>0</v>
      </c>
      <c r="EI30" s="3">
        <v>0</v>
      </c>
      <c r="EJ30" s="3">
        <v>0</v>
      </c>
      <c r="EK30" s="3">
        <v>1</v>
      </c>
      <c r="EL30" s="3">
        <v>0</v>
      </c>
      <c r="EM30" s="1" t="s">
        <v>154</v>
      </c>
      <c r="EN30" s="1" t="s">
        <v>154</v>
      </c>
      <c r="EP30" s="30">
        <v>600</v>
      </c>
      <c r="EQ30" s="23"/>
      <c r="ER30" s="3">
        <v>30</v>
      </c>
      <c r="ES30" s="1" t="s">
        <v>160</v>
      </c>
      <c r="ET30" s="3">
        <v>2</v>
      </c>
      <c r="EU30" s="3">
        <v>3</v>
      </c>
      <c r="EV30" s="7">
        <f>AVERAGE(ET30:EU30)</f>
        <v>2.5</v>
      </c>
      <c r="EW30" s="1" t="s">
        <v>249</v>
      </c>
      <c r="EX30" s="1">
        <f>IF(ISNUMBER(FIND("Price Inflation", EW30)), 1, 0)</f>
        <v>0</v>
      </c>
      <c r="EY30" s="3">
        <v>0</v>
      </c>
      <c r="EZ30" s="3">
        <v>0</v>
      </c>
      <c r="FA30" s="3">
        <v>0</v>
      </c>
      <c r="FB30" s="3">
        <v>0</v>
      </c>
      <c r="FC30" s="3">
        <v>0</v>
      </c>
      <c r="FD30" s="3">
        <v>0</v>
      </c>
      <c r="FE30" s="3">
        <v>0</v>
      </c>
      <c r="FF30" s="3">
        <v>0</v>
      </c>
      <c r="FG30" s="3">
        <v>1</v>
      </c>
      <c r="FH30" s="3">
        <v>0</v>
      </c>
      <c r="FI30" s="1" t="s">
        <v>728</v>
      </c>
      <c r="FJ30" s="1">
        <v>21891110</v>
      </c>
      <c r="FK30" s="1" t="s">
        <v>729</v>
      </c>
      <c r="FL30" s="1" t="s">
        <v>730</v>
      </c>
      <c r="FM30" s="1">
        <v>177</v>
      </c>
    </row>
    <row r="31" spans="1:169" x14ac:dyDescent="0.25">
      <c r="A31" s="1" t="s">
        <v>1038</v>
      </c>
      <c r="B31" s="1" t="s">
        <v>161</v>
      </c>
      <c r="C31" s="1" t="s">
        <v>1146</v>
      </c>
      <c r="D31" s="3" t="s">
        <v>1295</v>
      </c>
      <c r="E31" s="12" t="s">
        <v>1219</v>
      </c>
      <c r="F31" s="3" t="s">
        <v>1282</v>
      </c>
      <c r="G31" s="1" t="s">
        <v>721</v>
      </c>
      <c r="H31" s="1" t="s">
        <v>1510</v>
      </c>
      <c r="I31" s="1" t="s">
        <v>162</v>
      </c>
      <c r="J31" s="1" t="s">
        <v>159</v>
      </c>
      <c r="K31" s="1" t="s">
        <v>154</v>
      </c>
      <c r="L31" s="1" t="s">
        <v>154</v>
      </c>
      <c r="N31" s="3">
        <v>315</v>
      </c>
      <c r="O31" s="5">
        <v>315</v>
      </c>
      <c r="P31" s="3">
        <v>24</v>
      </c>
      <c r="Q31" s="1" t="s">
        <v>164</v>
      </c>
      <c r="R31" s="16">
        <v>20</v>
      </c>
      <c r="S31" s="16">
        <v>30</v>
      </c>
      <c r="T31" s="7">
        <v>25</v>
      </c>
      <c r="U31" s="1" t="s">
        <v>722</v>
      </c>
      <c r="V31" s="3">
        <v>0</v>
      </c>
      <c r="W31" s="3">
        <v>0</v>
      </c>
      <c r="X31" s="3">
        <v>1</v>
      </c>
      <c r="Y31" s="3">
        <v>0</v>
      </c>
      <c r="Z31" s="3">
        <v>1</v>
      </c>
      <c r="AA31" s="3">
        <v>0</v>
      </c>
      <c r="AB31" s="3">
        <v>0</v>
      </c>
      <c r="AC31" s="3">
        <v>0</v>
      </c>
      <c r="AD31" s="3">
        <v>0</v>
      </c>
      <c r="AE31" s="3">
        <v>0</v>
      </c>
      <c r="AF31" s="3">
        <v>0</v>
      </c>
      <c r="AG31" s="1" t="s">
        <v>154</v>
      </c>
      <c r="AH31" s="1" t="s">
        <v>154</v>
      </c>
      <c r="AJ31" s="3">
        <v>300</v>
      </c>
      <c r="AK31" s="5">
        <v>300</v>
      </c>
      <c r="AL31" s="3">
        <v>24</v>
      </c>
      <c r="AM31" s="1" t="s">
        <v>165</v>
      </c>
      <c r="AN31" s="3">
        <v>30</v>
      </c>
      <c r="AO31" s="3"/>
      <c r="AP31" s="7">
        <v>30</v>
      </c>
      <c r="AQ31" s="1" t="s">
        <v>722</v>
      </c>
      <c r="AR31" s="3">
        <v>0</v>
      </c>
      <c r="AS31" s="3">
        <v>0</v>
      </c>
      <c r="AT31" s="3">
        <v>1</v>
      </c>
      <c r="AU31" s="3">
        <v>0</v>
      </c>
      <c r="AV31" s="3">
        <v>1</v>
      </c>
      <c r="AW31" s="3">
        <v>0</v>
      </c>
      <c r="AX31" s="3">
        <v>0</v>
      </c>
      <c r="AY31" s="3">
        <v>0</v>
      </c>
      <c r="AZ31" s="3">
        <v>0</v>
      </c>
      <c r="BA31" s="3">
        <v>0</v>
      </c>
      <c r="BB31" s="3">
        <v>0</v>
      </c>
      <c r="BC31" s="1" t="s">
        <v>154</v>
      </c>
      <c r="BD31" s="1" t="s">
        <v>154</v>
      </c>
      <c r="BF31" s="3">
        <v>100</v>
      </c>
      <c r="BG31" s="5">
        <v>100</v>
      </c>
      <c r="BH31" s="3">
        <v>30</v>
      </c>
      <c r="BI31" s="1" t="s">
        <v>160</v>
      </c>
      <c r="BJ31" s="3">
        <v>1</v>
      </c>
      <c r="BK31" s="3">
        <v>3</v>
      </c>
      <c r="BL31" s="7">
        <f t="shared" si="134"/>
        <v>2</v>
      </c>
      <c r="BM31" s="1" t="s">
        <v>722</v>
      </c>
      <c r="BN31" s="3">
        <v>0</v>
      </c>
      <c r="BO31" s="3">
        <v>0</v>
      </c>
      <c r="BP31" s="3">
        <v>1</v>
      </c>
      <c r="BQ31" s="3">
        <v>0</v>
      </c>
      <c r="BR31" s="3">
        <v>1</v>
      </c>
      <c r="BS31" s="3">
        <v>0</v>
      </c>
      <c r="BT31" s="3">
        <v>0</v>
      </c>
      <c r="BU31" s="3">
        <v>0</v>
      </c>
      <c r="BV31" s="3">
        <v>0</v>
      </c>
      <c r="BW31" s="3">
        <v>0</v>
      </c>
      <c r="BX31" s="3">
        <v>0</v>
      </c>
      <c r="BY31" s="1" t="s">
        <v>154</v>
      </c>
      <c r="BZ31" s="1" t="s">
        <v>154</v>
      </c>
      <c r="CB31" s="3">
        <v>200</v>
      </c>
      <c r="CC31" s="5">
        <v>200</v>
      </c>
      <c r="CD31" s="3">
        <v>30</v>
      </c>
      <c r="CE31" s="1" t="s">
        <v>160</v>
      </c>
      <c r="CF31" s="3">
        <v>1</v>
      </c>
      <c r="CG31" s="3">
        <v>3</v>
      </c>
      <c r="CH31" s="7">
        <f t="shared" si="135"/>
        <v>2</v>
      </c>
      <c r="CI31" s="1" t="s">
        <v>722</v>
      </c>
      <c r="CJ31" s="3">
        <v>0</v>
      </c>
      <c r="CK31" s="3">
        <v>0</v>
      </c>
      <c r="CL31" s="3">
        <v>1</v>
      </c>
      <c r="CM31" s="3">
        <v>0</v>
      </c>
      <c r="CN31" s="3">
        <v>1</v>
      </c>
      <c r="CO31" s="3">
        <v>0</v>
      </c>
      <c r="CP31" s="3">
        <v>0</v>
      </c>
      <c r="CQ31" s="3">
        <v>0</v>
      </c>
      <c r="CR31" s="3">
        <v>0</v>
      </c>
      <c r="CS31" s="3">
        <v>0</v>
      </c>
      <c r="CT31" s="3">
        <v>0</v>
      </c>
      <c r="CU31" s="1" t="s">
        <v>154</v>
      </c>
      <c r="CV31" s="1" t="s">
        <v>154</v>
      </c>
      <c r="CW31" s="3">
        <v>1</v>
      </c>
      <c r="CX31" s="3">
        <v>100</v>
      </c>
      <c r="CY31" s="4">
        <v>100</v>
      </c>
      <c r="CZ31" s="3">
        <v>30</v>
      </c>
      <c r="DA31" s="1" t="s">
        <v>160</v>
      </c>
      <c r="DB31" s="3">
        <v>2</v>
      </c>
      <c r="DC31" s="3">
        <v>7</v>
      </c>
      <c r="DD31" s="7"/>
      <c r="DE31" s="1" t="s">
        <v>722</v>
      </c>
      <c r="DF31" s="3">
        <v>0</v>
      </c>
      <c r="DG31" s="3">
        <v>0</v>
      </c>
      <c r="DH31" s="3">
        <v>1</v>
      </c>
      <c r="DI31" s="3">
        <v>0</v>
      </c>
      <c r="DJ31" s="3">
        <v>1</v>
      </c>
      <c r="DK31" s="3">
        <v>0</v>
      </c>
      <c r="DL31" s="3">
        <v>0</v>
      </c>
      <c r="DM31" s="3">
        <v>0</v>
      </c>
      <c r="DN31" s="3">
        <v>0</v>
      </c>
      <c r="DO31" s="3">
        <v>0</v>
      </c>
      <c r="DP31" s="3">
        <v>0</v>
      </c>
      <c r="DQ31" s="1" t="s">
        <v>154</v>
      </c>
      <c r="DR31" s="1" t="s">
        <v>154</v>
      </c>
      <c r="DT31" s="3">
        <v>80</v>
      </c>
      <c r="DU31" s="5">
        <v>80</v>
      </c>
      <c r="DV31" s="3">
        <v>30</v>
      </c>
      <c r="DW31" s="1" t="s">
        <v>160</v>
      </c>
      <c r="DX31" s="3">
        <v>7</v>
      </c>
      <c r="DY31" s="3">
        <v>7</v>
      </c>
      <c r="DZ31" s="7">
        <f>AVERAGE(DX31:DY31)</f>
        <v>7</v>
      </c>
      <c r="EA31" s="1" t="s">
        <v>722</v>
      </c>
      <c r="EB31" s="3">
        <v>0</v>
      </c>
      <c r="EC31" s="3">
        <v>0</v>
      </c>
      <c r="ED31" s="3">
        <v>1</v>
      </c>
      <c r="EE31" s="3">
        <v>0</v>
      </c>
      <c r="EF31" s="3">
        <v>1</v>
      </c>
      <c r="EG31" s="3">
        <v>0</v>
      </c>
      <c r="EH31" s="3">
        <v>0</v>
      </c>
      <c r="EI31" s="3">
        <v>0</v>
      </c>
      <c r="EJ31" s="3">
        <v>0</v>
      </c>
      <c r="EK31" s="3">
        <v>0</v>
      </c>
      <c r="EL31" s="3">
        <v>0</v>
      </c>
      <c r="EM31" s="1" t="s">
        <v>154</v>
      </c>
      <c r="EN31" s="1" t="s">
        <v>154</v>
      </c>
      <c r="EP31" s="30">
        <v>600</v>
      </c>
      <c r="EQ31" s="23"/>
      <c r="ER31" s="3">
        <v>30</v>
      </c>
      <c r="ES31" s="1" t="s">
        <v>160</v>
      </c>
      <c r="ET31" s="3">
        <v>7</v>
      </c>
      <c r="EU31" s="3">
        <v>7</v>
      </c>
      <c r="EV31" s="7">
        <f>AVERAGE(ET31:EU31)</f>
        <v>7</v>
      </c>
      <c r="EW31" s="1" t="s">
        <v>722</v>
      </c>
      <c r="EX31" s="3">
        <v>0</v>
      </c>
      <c r="EY31" s="3">
        <v>0</v>
      </c>
      <c r="EZ31" s="3">
        <v>1</v>
      </c>
      <c r="FA31" s="3">
        <v>0</v>
      </c>
      <c r="FB31" s="3">
        <v>1</v>
      </c>
      <c r="FC31" s="3">
        <v>0</v>
      </c>
      <c r="FD31" s="3">
        <v>0</v>
      </c>
      <c r="FE31" s="3">
        <v>0</v>
      </c>
      <c r="FF31" s="3">
        <v>0</v>
      </c>
      <c r="FG31" s="3">
        <v>0</v>
      </c>
      <c r="FH31" s="3">
        <v>0</v>
      </c>
      <c r="FI31" s="1" t="s">
        <v>723</v>
      </c>
      <c r="FJ31" s="1">
        <v>21891108</v>
      </c>
      <c r="FK31" s="1" t="s">
        <v>724</v>
      </c>
      <c r="FL31" s="1" t="s">
        <v>725</v>
      </c>
      <c r="FM31" s="1">
        <v>176</v>
      </c>
    </row>
    <row r="32" spans="1:169" x14ac:dyDescent="0.25">
      <c r="A32" s="1" t="s">
        <v>1039</v>
      </c>
      <c r="B32" s="1" t="s">
        <v>161</v>
      </c>
      <c r="C32" s="1" t="s">
        <v>1146</v>
      </c>
      <c r="D32" s="3" t="s">
        <v>1295</v>
      </c>
      <c r="E32" s="12" t="s">
        <v>1219</v>
      </c>
      <c r="F32" s="3" t="s">
        <v>1282</v>
      </c>
      <c r="G32" s="1" t="s">
        <v>731</v>
      </c>
      <c r="H32" s="1" t="s">
        <v>1390</v>
      </c>
      <c r="I32" s="1" t="s">
        <v>162</v>
      </c>
      <c r="J32" s="1" t="s">
        <v>153</v>
      </c>
      <c r="K32" s="1" t="s">
        <v>154</v>
      </c>
      <c r="L32" s="1" t="s">
        <v>154</v>
      </c>
      <c r="M32" s="1">
        <v>20</v>
      </c>
      <c r="N32" s="3">
        <v>2900</v>
      </c>
      <c r="O32" s="5"/>
      <c r="P32" s="3">
        <v>19</v>
      </c>
      <c r="Q32" s="1" t="s">
        <v>160</v>
      </c>
      <c r="R32" s="3">
        <v>20</v>
      </c>
      <c r="S32" s="3">
        <v>30</v>
      </c>
      <c r="T32" s="7">
        <v>25</v>
      </c>
      <c r="U32" s="1" t="s">
        <v>485</v>
      </c>
      <c r="V32" s="3">
        <v>0</v>
      </c>
      <c r="W32" s="3">
        <v>0</v>
      </c>
      <c r="X32" s="3">
        <v>0</v>
      </c>
      <c r="Y32" s="3">
        <v>0</v>
      </c>
      <c r="Z32" s="3">
        <v>1</v>
      </c>
      <c r="AA32" s="3">
        <v>0</v>
      </c>
      <c r="AB32" s="3">
        <v>0</v>
      </c>
      <c r="AC32" s="3">
        <v>0</v>
      </c>
      <c r="AD32" s="3">
        <v>0</v>
      </c>
      <c r="AE32" s="3">
        <v>0</v>
      </c>
      <c r="AF32" s="3">
        <v>0</v>
      </c>
      <c r="AG32" s="1" t="s">
        <v>157</v>
      </c>
      <c r="AP32" s="7"/>
      <c r="BC32" s="1" t="s">
        <v>154</v>
      </c>
      <c r="BD32" s="1" t="s">
        <v>154</v>
      </c>
      <c r="BF32" s="3">
        <v>100</v>
      </c>
      <c r="BG32" s="5">
        <v>100</v>
      </c>
      <c r="BH32" s="3">
        <v>30</v>
      </c>
      <c r="BI32" s="1" t="s">
        <v>160</v>
      </c>
      <c r="BJ32" s="3">
        <v>1</v>
      </c>
      <c r="BK32" s="3">
        <v>2</v>
      </c>
      <c r="BL32" s="7">
        <f t="shared" si="134"/>
        <v>1.5</v>
      </c>
      <c r="BM32" s="1" t="s">
        <v>722</v>
      </c>
      <c r="BN32" s="3">
        <v>0</v>
      </c>
      <c r="BO32" s="3">
        <v>0</v>
      </c>
      <c r="BP32" s="3">
        <v>1</v>
      </c>
      <c r="BQ32" s="3">
        <v>0</v>
      </c>
      <c r="BR32" s="3">
        <v>1</v>
      </c>
      <c r="BS32" s="3">
        <v>0</v>
      </c>
      <c r="BT32" s="3">
        <v>0</v>
      </c>
      <c r="BU32" s="3">
        <v>0</v>
      </c>
      <c r="BV32" s="3">
        <v>0</v>
      </c>
      <c r="BW32" s="3">
        <v>0</v>
      </c>
      <c r="BX32" s="3">
        <v>0</v>
      </c>
      <c r="BY32" s="1" t="s">
        <v>154</v>
      </c>
      <c r="BZ32" s="1" t="s">
        <v>154</v>
      </c>
      <c r="CB32" s="3">
        <v>200</v>
      </c>
      <c r="CC32" s="5">
        <v>200</v>
      </c>
      <c r="CD32" s="3">
        <v>30</v>
      </c>
      <c r="CE32" s="1" t="s">
        <v>160</v>
      </c>
      <c r="CF32" s="3">
        <v>2</v>
      </c>
      <c r="CG32" s="3">
        <v>2</v>
      </c>
      <c r="CH32" s="7">
        <f t="shared" si="135"/>
        <v>2</v>
      </c>
      <c r="CI32" s="1" t="s">
        <v>485</v>
      </c>
      <c r="CJ32" s="3">
        <v>0</v>
      </c>
      <c r="CK32" s="3">
        <v>0</v>
      </c>
      <c r="CL32" s="3">
        <v>0</v>
      </c>
      <c r="CM32" s="3">
        <v>0</v>
      </c>
      <c r="CN32" s="3">
        <v>1</v>
      </c>
      <c r="CO32" s="3">
        <v>0</v>
      </c>
      <c r="CP32" s="3">
        <v>0</v>
      </c>
      <c r="CQ32" s="3">
        <v>0</v>
      </c>
      <c r="CR32" s="3">
        <v>0</v>
      </c>
      <c r="CS32" s="3">
        <v>0</v>
      </c>
      <c r="CT32" s="3">
        <v>0</v>
      </c>
      <c r="CU32" s="1" t="s">
        <v>154</v>
      </c>
      <c r="CV32" s="1" t="s">
        <v>154</v>
      </c>
      <c r="CW32" s="3">
        <v>1</v>
      </c>
      <c r="CX32" s="3">
        <v>100</v>
      </c>
      <c r="CY32" s="4">
        <v>100</v>
      </c>
      <c r="CZ32" s="3">
        <v>30</v>
      </c>
      <c r="DA32" s="1" t="s">
        <v>160</v>
      </c>
      <c r="DB32" s="3">
        <v>3</v>
      </c>
      <c r="DC32" s="3">
        <v>3</v>
      </c>
      <c r="DD32" s="7">
        <f t="shared" ref="DD32:DD49" si="136">AVERAGE(DB32:DC32)</f>
        <v>3</v>
      </c>
      <c r="DE32" s="1" t="s">
        <v>485</v>
      </c>
      <c r="DF32" s="3">
        <v>0</v>
      </c>
      <c r="DG32" s="3">
        <v>0</v>
      </c>
      <c r="DH32" s="3">
        <v>0</v>
      </c>
      <c r="DI32" s="3">
        <v>0</v>
      </c>
      <c r="DJ32" s="3">
        <v>1</v>
      </c>
      <c r="DK32" s="3">
        <v>0</v>
      </c>
      <c r="DL32" s="3">
        <v>0</v>
      </c>
      <c r="DM32" s="3">
        <v>0</v>
      </c>
      <c r="DN32" s="3">
        <v>0</v>
      </c>
      <c r="DO32" s="3">
        <v>0</v>
      </c>
      <c r="DP32" s="3">
        <v>0</v>
      </c>
      <c r="DQ32" s="1" t="s">
        <v>154</v>
      </c>
      <c r="DR32" s="1" t="s">
        <v>154</v>
      </c>
      <c r="DT32" s="3">
        <v>600</v>
      </c>
      <c r="DU32" s="5">
        <v>600</v>
      </c>
      <c r="DV32" s="3">
        <v>30</v>
      </c>
      <c r="DW32" s="1" t="s">
        <v>160</v>
      </c>
      <c r="DX32" s="3">
        <v>3</v>
      </c>
      <c r="DY32" s="3">
        <v>3</v>
      </c>
      <c r="DZ32" s="7">
        <f t="shared" ref="DZ32:DZ49" si="137">AVERAGE(DX32:DY32)</f>
        <v>3</v>
      </c>
      <c r="EA32" s="1" t="s">
        <v>722</v>
      </c>
      <c r="EB32" s="3">
        <v>0</v>
      </c>
      <c r="EC32" s="3">
        <v>0</v>
      </c>
      <c r="ED32" s="3">
        <v>1</v>
      </c>
      <c r="EE32" s="3">
        <v>0</v>
      </c>
      <c r="EF32" s="3">
        <v>1</v>
      </c>
      <c r="EG32" s="3">
        <v>0</v>
      </c>
      <c r="EH32" s="3">
        <v>0</v>
      </c>
      <c r="EI32" s="3">
        <v>0</v>
      </c>
      <c r="EJ32" s="3">
        <v>0</v>
      </c>
      <c r="EK32" s="3">
        <v>0</v>
      </c>
      <c r="EL32" s="3">
        <v>0</v>
      </c>
      <c r="EM32" s="1" t="s">
        <v>154</v>
      </c>
      <c r="EN32" s="1" t="s">
        <v>154</v>
      </c>
      <c r="EP32" s="5">
        <v>400</v>
      </c>
      <c r="EQ32" s="3">
        <v>400</v>
      </c>
      <c r="ER32" s="3">
        <v>30</v>
      </c>
      <c r="ET32" s="3">
        <v>3</v>
      </c>
      <c r="EU32" s="3">
        <v>3</v>
      </c>
      <c r="EV32" s="7">
        <f t="shared" ref="EV32:EV49" si="138">AVERAGE(ET32:EU32)</f>
        <v>3</v>
      </c>
      <c r="EW32" s="1" t="s">
        <v>485</v>
      </c>
      <c r="EX32" s="3">
        <v>0</v>
      </c>
      <c r="EY32" s="3">
        <v>0</v>
      </c>
      <c r="EZ32" s="3">
        <v>0</v>
      </c>
      <c r="FA32" s="3">
        <v>0</v>
      </c>
      <c r="FB32" s="3">
        <v>1</v>
      </c>
      <c r="FC32" s="3">
        <v>0</v>
      </c>
      <c r="FD32" s="3">
        <v>0</v>
      </c>
      <c r="FE32" s="3">
        <v>0</v>
      </c>
      <c r="FF32" s="3">
        <v>0</v>
      </c>
      <c r="FG32" s="3">
        <v>0</v>
      </c>
      <c r="FH32" s="3">
        <v>0</v>
      </c>
      <c r="FI32" s="1" t="s">
        <v>732</v>
      </c>
      <c r="FJ32" s="1">
        <v>21891113</v>
      </c>
      <c r="FK32" s="1" t="s">
        <v>733</v>
      </c>
      <c r="FL32" s="1" t="s">
        <v>734</v>
      </c>
      <c r="FM32" s="1">
        <v>178</v>
      </c>
    </row>
    <row r="33" spans="1:169" x14ac:dyDescent="0.25">
      <c r="A33" s="1" t="s">
        <v>1042</v>
      </c>
      <c r="B33" s="1" t="s">
        <v>161</v>
      </c>
      <c r="C33" s="1" t="s">
        <v>1146</v>
      </c>
      <c r="D33" s="3" t="s">
        <v>1295</v>
      </c>
      <c r="E33" s="12" t="s">
        <v>1219</v>
      </c>
      <c r="F33" s="3" t="s">
        <v>1282</v>
      </c>
      <c r="G33" s="1" t="s">
        <v>735</v>
      </c>
      <c r="H33" s="1" t="s">
        <v>1389</v>
      </c>
      <c r="I33" s="1" t="s">
        <v>162</v>
      </c>
      <c r="J33" s="1" t="s">
        <v>153</v>
      </c>
      <c r="K33" s="1" t="s">
        <v>154</v>
      </c>
      <c r="L33" s="1" t="s">
        <v>154</v>
      </c>
      <c r="N33" s="3">
        <v>290</v>
      </c>
      <c r="O33" s="5">
        <v>290</v>
      </c>
      <c r="P33" s="3">
        <v>24</v>
      </c>
      <c r="Q33" s="1" t="s">
        <v>165</v>
      </c>
      <c r="R33" s="3">
        <v>20</v>
      </c>
      <c r="S33" s="3">
        <v>30</v>
      </c>
      <c r="T33" s="7">
        <v>25</v>
      </c>
      <c r="U33" s="1" t="s">
        <v>509</v>
      </c>
      <c r="V33" s="3">
        <v>0</v>
      </c>
      <c r="W33" s="3">
        <v>0</v>
      </c>
      <c r="X33" s="3">
        <v>0</v>
      </c>
      <c r="Y33" s="3">
        <v>1</v>
      </c>
      <c r="Z33" s="3">
        <v>1</v>
      </c>
      <c r="AA33" s="3">
        <v>0</v>
      </c>
      <c r="AB33" s="3">
        <v>1</v>
      </c>
      <c r="AC33" s="3">
        <v>0</v>
      </c>
      <c r="AD33" s="3">
        <v>0</v>
      </c>
      <c r="AE33" s="3">
        <v>0</v>
      </c>
      <c r="AF33" s="3">
        <v>0</v>
      </c>
      <c r="AG33" s="1" t="s">
        <v>154</v>
      </c>
      <c r="AH33" s="1" t="s">
        <v>154</v>
      </c>
      <c r="AJ33" s="3">
        <v>310</v>
      </c>
      <c r="AK33" s="5">
        <v>310</v>
      </c>
      <c r="AL33" s="3">
        <v>24</v>
      </c>
      <c r="AM33" s="1" t="s">
        <v>160</v>
      </c>
      <c r="AN33" s="3">
        <v>20</v>
      </c>
      <c r="AO33" s="3">
        <v>30</v>
      </c>
      <c r="AP33" s="7">
        <v>25</v>
      </c>
      <c r="AQ33" s="1" t="s">
        <v>736</v>
      </c>
      <c r="AR33" s="3">
        <v>1</v>
      </c>
      <c r="AS33" s="3">
        <v>0</v>
      </c>
      <c r="AT33" s="3">
        <v>0</v>
      </c>
      <c r="AU33" s="3">
        <v>1</v>
      </c>
      <c r="AV33" s="3">
        <v>1</v>
      </c>
      <c r="AW33" s="3">
        <v>0</v>
      </c>
      <c r="AX33" s="3">
        <v>1</v>
      </c>
      <c r="AY33" s="3">
        <v>0</v>
      </c>
      <c r="AZ33" s="3">
        <v>0</v>
      </c>
      <c r="BA33" s="3">
        <v>0</v>
      </c>
      <c r="BB33" s="3">
        <v>0</v>
      </c>
      <c r="BC33" s="1" t="s">
        <v>154</v>
      </c>
      <c r="BD33" s="1" t="s">
        <v>154</v>
      </c>
      <c r="BF33" s="3">
        <v>100</v>
      </c>
      <c r="BG33" s="5">
        <v>100</v>
      </c>
      <c r="BH33" s="3">
        <v>30</v>
      </c>
      <c r="BI33" s="1" t="s">
        <v>160</v>
      </c>
      <c r="BJ33" s="3">
        <v>2</v>
      </c>
      <c r="BK33" s="3">
        <v>3</v>
      </c>
      <c r="BL33" s="7">
        <f t="shared" si="134"/>
        <v>2.5</v>
      </c>
      <c r="BM33" s="1" t="s">
        <v>485</v>
      </c>
      <c r="BN33" s="3">
        <v>0</v>
      </c>
      <c r="BO33" s="3">
        <v>0</v>
      </c>
      <c r="BP33" s="3">
        <v>0</v>
      </c>
      <c r="BQ33" s="3">
        <v>0</v>
      </c>
      <c r="BR33" s="3">
        <v>1</v>
      </c>
      <c r="BS33" s="3">
        <v>0</v>
      </c>
      <c r="BT33" s="3">
        <v>0</v>
      </c>
      <c r="BU33" s="3">
        <v>0</v>
      </c>
      <c r="BV33" s="3">
        <v>0</v>
      </c>
      <c r="BW33" s="3">
        <v>0</v>
      </c>
      <c r="BX33" s="3">
        <v>0</v>
      </c>
      <c r="BY33" s="1" t="s">
        <v>154</v>
      </c>
      <c r="BZ33" s="1" t="s">
        <v>154</v>
      </c>
      <c r="CB33" s="3">
        <v>200</v>
      </c>
      <c r="CC33" s="5">
        <v>200</v>
      </c>
      <c r="CD33" s="3">
        <v>30</v>
      </c>
      <c r="CE33" s="1" t="s">
        <v>160</v>
      </c>
      <c r="CF33" s="3">
        <v>2</v>
      </c>
      <c r="CG33" s="3">
        <v>3</v>
      </c>
      <c r="CH33" s="7">
        <f t="shared" si="135"/>
        <v>2.5</v>
      </c>
      <c r="CI33" s="1" t="s">
        <v>485</v>
      </c>
      <c r="CJ33" s="3">
        <v>0</v>
      </c>
      <c r="CK33" s="3">
        <v>0</v>
      </c>
      <c r="CL33" s="3">
        <v>0</v>
      </c>
      <c r="CM33" s="3">
        <v>0</v>
      </c>
      <c r="CN33" s="3">
        <v>1</v>
      </c>
      <c r="CO33" s="3">
        <v>0</v>
      </c>
      <c r="CP33" s="3">
        <v>0</v>
      </c>
      <c r="CQ33" s="3">
        <v>0</v>
      </c>
      <c r="CR33" s="3">
        <v>0</v>
      </c>
      <c r="CS33" s="3">
        <v>0</v>
      </c>
      <c r="CT33" s="3">
        <v>0</v>
      </c>
      <c r="CU33" s="1" t="s">
        <v>154</v>
      </c>
      <c r="CV33" s="1" t="s">
        <v>154</v>
      </c>
      <c r="CW33" s="3">
        <v>1</v>
      </c>
      <c r="CX33" s="3">
        <v>2</v>
      </c>
      <c r="CZ33" s="3">
        <v>30</v>
      </c>
      <c r="DA33" s="1" t="s">
        <v>160</v>
      </c>
      <c r="DB33" s="3">
        <v>1</v>
      </c>
      <c r="DC33" s="3">
        <v>2</v>
      </c>
      <c r="DD33" s="7">
        <f t="shared" si="136"/>
        <v>1.5</v>
      </c>
      <c r="DE33" s="1" t="s">
        <v>249</v>
      </c>
      <c r="DF33" s="3">
        <v>0</v>
      </c>
      <c r="DG33" s="3">
        <v>0</v>
      </c>
      <c r="DH33" s="3">
        <v>0</v>
      </c>
      <c r="DI33" s="3">
        <v>0</v>
      </c>
      <c r="DJ33" s="3">
        <v>0</v>
      </c>
      <c r="DK33" s="3">
        <v>0</v>
      </c>
      <c r="DL33" s="3">
        <v>0</v>
      </c>
      <c r="DM33" s="3">
        <v>0</v>
      </c>
      <c r="DN33" s="3">
        <v>0</v>
      </c>
      <c r="DO33" s="3">
        <v>1</v>
      </c>
      <c r="DP33" s="3">
        <v>0</v>
      </c>
      <c r="DQ33" s="1" t="s">
        <v>154</v>
      </c>
      <c r="DR33" s="1" t="s">
        <v>154</v>
      </c>
      <c r="DT33" s="3">
        <v>600</v>
      </c>
      <c r="DU33" s="5">
        <v>600</v>
      </c>
      <c r="DV33" s="3">
        <v>30</v>
      </c>
      <c r="DW33" s="1" t="s">
        <v>160</v>
      </c>
      <c r="DX33" s="3">
        <v>1</v>
      </c>
      <c r="DY33" s="3">
        <v>2</v>
      </c>
      <c r="DZ33" s="7">
        <f t="shared" si="137"/>
        <v>1.5</v>
      </c>
      <c r="EA33" s="1" t="s">
        <v>485</v>
      </c>
      <c r="EB33" s="3">
        <v>0</v>
      </c>
      <c r="EC33" s="3">
        <v>0</v>
      </c>
      <c r="ED33" s="3">
        <v>0</v>
      </c>
      <c r="EE33" s="3">
        <v>0</v>
      </c>
      <c r="EF33" s="3">
        <v>1</v>
      </c>
      <c r="EG33" s="3">
        <v>0</v>
      </c>
      <c r="EH33" s="3">
        <v>0</v>
      </c>
      <c r="EI33" s="3">
        <v>0</v>
      </c>
      <c r="EJ33" s="3">
        <v>0</v>
      </c>
      <c r="EK33" s="3">
        <v>0</v>
      </c>
      <c r="EL33" s="3">
        <v>0</v>
      </c>
      <c r="EM33" s="1" t="s">
        <v>154</v>
      </c>
      <c r="EN33" s="1" t="s">
        <v>154</v>
      </c>
      <c r="EP33" s="5">
        <v>400</v>
      </c>
      <c r="EQ33" s="3">
        <v>400</v>
      </c>
      <c r="ER33" s="3">
        <v>30</v>
      </c>
      <c r="ES33" s="1" t="s">
        <v>160</v>
      </c>
      <c r="ET33" s="3">
        <v>3</v>
      </c>
      <c r="EU33" s="3">
        <v>4</v>
      </c>
      <c r="EV33" s="7">
        <f t="shared" si="138"/>
        <v>3.5</v>
      </c>
      <c r="EW33" s="1" t="s">
        <v>485</v>
      </c>
      <c r="EX33" s="3">
        <v>0</v>
      </c>
      <c r="EY33" s="3">
        <v>0</v>
      </c>
      <c r="EZ33" s="3">
        <v>0</v>
      </c>
      <c r="FA33" s="3">
        <v>0</v>
      </c>
      <c r="FB33" s="3">
        <v>1</v>
      </c>
      <c r="FC33" s="3">
        <v>0</v>
      </c>
      <c r="FD33" s="3">
        <v>0</v>
      </c>
      <c r="FE33" s="3">
        <v>0</v>
      </c>
      <c r="FF33" s="3">
        <v>0</v>
      </c>
      <c r="FG33" s="3">
        <v>0</v>
      </c>
      <c r="FH33" s="3">
        <v>0</v>
      </c>
      <c r="FI33" s="1" t="s">
        <v>737</v>
      </c>
      <c r="FJ33" s="1">
        <v>21891114</v>
      </c>
      <c r="FK33" s="1" t="s">
        <v>738</v>
      </c>
      <c r="FL33" s="1" t="s">
        <v>739</v>
      </c>
      <c r="FM33" s="1">
        <v>179</v>
      </c>
    </row>
    <row r="34" spans="1:169" x14ac:dyDescent="0.25">
      <c r="A34" s="1" t="s">
        <v>935</v>
      </c>
      <c r="B34" s="1" t="s">
        <v>175</v>
      </c>
      <c r="C34" s="1" t="s">
        <v>1145</v>
      </c>
      <c r="D34" s="3" t="s">
        <v>1293</v>
      </c>
      <c r="E34" s="12" t="s">
        <v>1214</v>
      </c>
      <c r="F34" s="3" t="s">
        <v>1276</v>
      </c>
      <c r="G34" s="1" t="s">
        <v>265</v>
      </c>
      <c r="H34" s="1" t="s">
        <v>1521</v>
      </c>
      <c r="I34" s="1" t="s">
        <v>162</v>
      </c>
      <c r="J34" s="1" t="s">
        <v>153</v>
      </c>
      <c r="K34" s="1" t="s">
        <v>154</v>
      </c>
      <c r="L34" s="1" t="s">
        <v>154</v>
      </c>
      <c r="N34" s="3">
        <v>365</v>
      </c>
      <c r="O34" s="5">
        <v>365</v>
      </c>
      <c r="P34" s="3">
        <v>18</v>
      </c>
      <c r="Q34" s="1" t="s">
        <v>160</v>
      </c>
      <c r="R34" s="3">
        <v>2</v>
      </c>
      <c r="S34" s="3">
        <v>3</v>
      </c>
      <c r="T34" s="7">
        <f>AVERAGE(R34:S34)</f>
        <v>2.5</v>
      </c>
      <c r="U34" s="1" t="s">
        <v>266</v>
      </c>
      <c r="V34" s="3">
        <v>1</v>
      </c>
      <c r="W34" s="3">
        <v>0</v>
      </c>
      <c r="X34" s="3">
        <v>1</v>
      </c>
      <c r="Y34" s="3">
        <v>0</v>
      </c>
      <c r="Z34" s="3">
        <v>1</v>
      </c>
      <c r="AA34" s="3">
        <v>0</v>
      </c>
      <c r="AB34" s="3">
        <v>0</v>
      </c>
      <c r="AC34" s="3">
        <v>0</v>
      </c>
      <c r="AD34" s="3">
        <v>0</v>
      </c>
      <c r="AE34" s="3">
        <v>0</v>
      </c>
      <c r="AF34" s="3">
        <v>0</v>
      </c>
      <c r="AG34" s="1" t="s">
        <v>154</v>
      </c>
      <c r="AH34" s="1" t="s">
        <v>154</v>
      </c>
      <c r="AJ34" s="3">
        <v>360</v>
      </c>
      <c r="AK34" s="5">
        <v>360</v>
      </c>
      <c r="AL34" s="3">
        <v>18</v>
      </c>
      <c r="AM34" s="1" t="s">
        <v>160</v>
      </c>
      <c r="AN34" s="3">
        <v>2</v>
      </c>
      <c r="AO34" s="3">
        <v>3</v>
      </c>
      <c r="AP34" s="7">
        <f>AVERAGE(AN34:AO34)</f>
        <v>2.5</v>
      </c>
      <c r="AQ34" s="1" t="s">
        <v>266</v>
      </c>
      <c r="AR34" s="3">
        <v>1</v>
      </c>
      <c r="AS34" s="3">
        <v>0</v>
      </c>
      <c r="AT34" s="3">
        <v>1</v>
      </c>
      <c r="AU34" s="3">
        <v>0</v>
      </c>
      <c r="AV34" s="3">
        <v>1</v>
      </c>
      <c r="AW34" s="3">
        <v>0</v>
      </c>
      <c r="AX34" s="3">
        <v>0</v>
      </c>
      <c r="AY34" s="3">
        <v>0</v>
      </c>
      <c r="AZ34" s="3">
        <v>0</v>
      </c>
      <c r="BA34" s="3">
        <v>0</v>
      </c>
      <c r="BB34" s="3">
        <v>0</v>
      </c>
      <c r="BC34" s="1" t="s">
        <v>154</v>
      </c>
      <c r="BD34" s="1" t="s">
        <v>154</v>
      </c>
      <c r="BF34" s="3">
        <v>53</v>
      </c>
      <c r="BG34" s="5">
        <v>53</v>
      </c>
      <c r="BH34" s="3">
        <v>27</v>
      </c>
      <c r="BI34" s="1" t="s">
        <v>160</v>
      </c>
      <c r="BJ34" s="3">
        <v>1</v>
      </c>
      <c r="BK34" s="3">
        <v>2</v>
      </c>
      <c r="BL34" s="7">
        <f t="shared" si="134"/>
        <v>1.5</v>
      </c>
      <c r="BM34" s="1" t="s">
        <v>172</v>
      </c>
      <c r="BN34" s="3">
        <v>1</v>
      </c>
      <c r="BO34" s="3">
        <v>0</v>
      </c>
      <c r="BP34" s="3">
        <v>0</v>
      </c>
      <c r="BQ34" s="3">
        <v>0</v>
      </c>
      <c r="BR34" s="3">
        <v>0</v>
      </c>
      <c r="BS34" s="3">
        <v>0</v>
      </c>
      <c r="BT34" s="3">
        <v>0</v>
      </c>
      <c r="BU34" s="3">
        <v>0</v>
      </c>
      <c r="BV34" s="3">
        <v>0</v>
      </c>
      <c r="BW34" s="3">
        <v>0</v>
      </c>
      <c r="BX34" s="3">
        <v>0</v>
      </c>
      <c r="BY34" s="1" t="s">
        <v>154</v>
      </c>
      <c r="BZ34" s="1" t="s">
        <v>157</v>
      </c>
      <c r="CA34" s="3">
        <v>2</v>
      </c>
      <c r="CB34" s="3">
        <v>70</v>
      </c>
      <c r="CC34" s="5"/>
      <c r="CD34" s="3">
        <v>27</v>
      </c>
      <c r="CE34" s="1" t="s">
        <v>160</v>
      </c>
      <c r="CF34" s="3">
        <v>1</v>
      </c>
      <c r="CG34" s="3">
        <v>1</v>
      </c>
      <c r="CH34" s="7">
        <f t="shared" si="135"/>
        <v>1</v>
      </c>
      <c r="CI34" s="1" t="s">
        <v>249</v>
      </c>
      <c r="CJ34" s="3">
        <v>0</v>
      </c>
      <c r="CK34" s="3">
        <v>0</v>
      </c>
      <c r="CL34" s="3">
        <v>0</v>
      </c>
      <c r="CM34" s="3">
        <v>0</v>
      </c>
      <c r="CN34" s="3">
        <v>0</v>
      </c>
      <c r="CO34" s="3">
        <v>0</v>
      </c>
      <c r="CP34" s="3">
        <v>0</v>
      </c>
      <c r="CQ34" s="3">
        <v>0</v>
      </c>
      <c r="CR34" s="3">
        <v>0</v>
      </c>
      <c r="CS34" s="3">
        <v>1</v>
      </c>
      <c r="CT34" s="3">
        <v>0</v>
      </c>
      <c r="CU34" s="1" t="s">
        <v>154</v>
      </c>
      <c r="CV34" s="1" t="s">
        <v>154</v>
      </c>
      <c r="CW34" s="3">
        <v>80</v>
      </c>
      <c r="CX34" s="3">
        <v>75</v>
      </c>
      <c r="CY34" s="11">
        <f t="shared" ref="CY34:CY49" si="139">CX34/CW34*100</f>
        <v>93.75</v>
      </c>
      <c r="CZ34" s="3">
        <v>18</v>
      </c>
      <c r="DA34" s="1" t="s">
        <v>160</v>
      </c>
      <c r="DB34" s="3">
        <v>2</v>
      </c>
      <c r="DC34" s="3">
        <v>3</v>
      </c>
      <c r="DD34" s="7">
        <f t="shared" si="136"/>
        <v>2.5</v>
      </c>
      <c r="DE34" s="1" t="s">
        <v>172</v>
      </c>
      <c r="DF34" s="3">
        <v>1</v>
      </c>
      <c r="DG34" s="3">
        <v>0</v>
      </c>
      <c r="DH34" s="3">
        <v>0</v>
      </c>
      <c r="DI34" s="3">
        <v>0</v>
      </c>
      <c r="DJ34" s="3">
        <v>0</v>
      </c>
      <c r="DK34" s="3">
        <v>0</v>
      </c>
      <c r="DL34" s="3">
        <v>0</v>
      </c>
      <c r="DM34" s="3">
        <v>0</v>
      </c>
      <c r="DN34" s="3">
        <v>0</v>
      </c>
      <c r="DO34" s="3">
        <v>0</v>
      </c>
      <c r="DP34" s="3">
        <v>0</v>
      </c>
      <c r="DQ34" s="1" t="s">
        <v>154</v>
      </c>
      <c r="DR34" s="1" t="s">
        <v>154</v>
      </c>
      <c r="DT34" s="3">
        <v>71</v>
      </c>
      <c r="DU34" s="5">
        <v>71</v>
      </c>
      <c r="DV34" s="3">
        <v>18</v>
      </c>
      <c r="DW34" s="1" t="s">
        <v>160</v>
      </c>
      <c r="DX34" s="3">
        <v>1</v>
      </c>
      <c r="DY34" s="3">
        <v>3</v>
      </c>
      <c r="DZ34" s="7">
        <f t="shared" si="137"/>
        <v>2</v>
      </c>
      <c r="EA34" s="1" t="s">
        <v>166</v>
      </c>
      <c r="EB34" s="3">
        <v>1</v>
      </c>
      <c r="EC34" s="3">
        <v>0</v>
      </c>
      <c r="ED34" s="3">
        <v>1</v>
      </c>
      <c r="EE34" s="3">
        <v>0</v>
      </c>
      <c r="EF34" s="3">
        <v>0</v>
      </c>
      <c r="EG34" s="3">
        <v>0</v>
      </c>
      <c r="EH34" s="3">
        <v>0</v>
      </c>
      <c r="EI34" s="3">
        <v>0</v>
      </c>
      <c r="EJ34" s="3">
        <v>0</v>
      </c>
      <c r="EK34" s="3">
        <v>0</v>
      </c>
      <c r="EL34" s="3">
        <v>0</v>
      </c>
      <c r="EM34" s="1" t="s">
        <v>154</v>
      </c>
      <c r="EN34" s="1" t="s">
        <v>154</v>
      </c>
      <c r="EP34" s="5">
        <v>345</v>
      </c>
      <c r="EQ34" s="3">
        <v>345</v>
      </c>
      <c r="ER34" s="3">
        <v>23</v>
      </c>
      <c r="ES34" s="1" t="s">
        <v>160</v>
      </c>
      <c r="ET34" s="3">
        <v>1</v>
      </c>
      <c r="EU34" s="3">
        <v>3</v>
      </c>
      <c r="EV34" s="7">
        <f t="shared" si="138"/>
        <v>2</v>
      </c>
      <c r="EW34" s="1" t="s">
        <v>172</v>
      </c>
      <c r="EX34" s="3">
        <v>1</v>
      </c>
      <c r="EY34" s="3">
        <v>0</v>
      </c>
      <c r="EZ34" s="3">
        <v>0</v>
      </c>
      <c r="FA34" s="3">
        <v>0</v>
      </c>
      <c r="FB34" s="3">
        <v>0</v>
      </c>
      <c r="FC34" s="3">
        <v>0</v>
      </c>
      <c r="FD34" s="3">
        <v>0</v>
      </c>
      <c r="FE34" s="3">
        <v>0</v>
      </c>
      <c r="FF34" s="3">
        <v>0</v>
      </c>
      <c r="FG34" s="3">
        <v>0</v>
      </c>
      <c r="FH34" s="3">
        <v>0</v>
      </c>
      <c r="FJ34" s="1">
        <v>21705953</v>
      </c>
      <c r="FK34" s="1" t="s">
        <v>267</v>
      </c>
      <c r="FL34" s="1" t="s">
        <v>268</v>
      </c>
      <c r="FM34" s="1">
        <v>29</v>
      </c>
    </row>
    <row r="35" spans="1:169" x14ac:dyDescent="0.25">
      <c r="A35" s="1" t="s">
        <v>936</v>
      </c>
      <c r="B35" s="1" t="s">
        <v>175</v>
      </c>
      <c r="C35" s="1" t="s">
        <v>1145</v>
      </c>
      <c r="D35" s="3" t="s">
        <v>1293</v>
      </c>
      <c r="E35" s="12" t="s">
        <v>1214</v>
      </c>
      <c r="F35" s="3" t="s">
        <v>1276</v>
      </c>
      <c r="G35" s="1" t="s">
        <v>417</v>
      </c>
      <c r="H35" s="1" t="s">
        <v>1522</v>
      </c>
      <c r="I35" s="1" t="s">
        <v>162</v>
      </c>
      <c r="J35" s="1" t="s">
        <v>159</v>
      </c>
      <c r="K35" s="1" t="s">
        <v>157</v>
      </c>
      <c r="T35" s="7"/>
      <c r="AG35" s="1" t="s">
        <v>157</v>
      </c>
      <c r="AP35" s="7"/>
      <c r="BC35" s="1" t="s">
        <v>154</v>
      </c>
      <c r="BD35" s="1" t="s">
        <v>154</v>
      </c>
      <c r="BF35" s="3">
        <v>70</v>
      </c>
      <c r="BG35" s="5">
        <v>70</v>
      </c>
      <c r="BH35" s="3">
        <v>18</v>
      </c>
      <c r="BI35" s="1" t="s">
        <v>160</v>
      </c>
      <c r="BJ35" s="3">
        <v>1</v>
      </c>
      <c r="BK35" s="3">
        <v>2</v>
      </c>
      <c r="BL35" s="7">
        <f t="shared" si="134"/>
        <v>1.5</v>
      </c>
      <c r="BM35" s="1" t="s">
        <v>166</v>
      </c>
      <c r="BN35" s="3">
        <v>1</v>
      </c>
      <c r="BO35" s="3">
        <v>0</v>
      </c>
      <c r="BP35" s="3">
        <v>1</v>
      </c>
      <c r="BQ35" s="3">
        <v>0</v>
      </c>
      <c r="BR35" s="3">
        <v>0</v>
      </c>
      <c r="BS35" s="3">
        <v>0</v>
      </c>
      <c r="BT35" s="3">
        <v>0</v>
      </c>
      <c r="BU35" s="3">
        <v>0</v>
      </c>
      <c r="BV35" s="3">
        <v>0</v>
      </c>
      <c r="BW35" s="3">
        <v>0</v>
      </c>
      <c r="BX35" s="3">
        <v>0</v>
      </c>
      <c r="BY35" s="1" t="s">
        <v>154</v>
      </c>
      <c r="BZ35" s="1" t="s">
        <v>157</v>
      </c>
      <c r="CA35" s="3">
        <v>2</v>
      </c>
      <c r="CB35" s="3">
        <v>80</v>
      </c>
      <c r="CC35" s="5"/>
      <c r="CD35" s="3">
        <v>18</v>
      </c>
      <c r="CE35" s="1" t="s">
        <v>160</v>
      </c>
      <c r="CF35" s="3">
        <v>1</v>
      </c>
      <c r="CG35" s="3">
        <v>2</v>
      </c>
      <c r="CH35" s="7">
        <f t="shared" si="135"/>
        <v>1.5</v>
      </c>
      <c r="CI35" s="1" t="s">
        <v>166</v>
      </c>
      <c r="CJ35" s="3">
        <v>1</v>
      </c>
      <c r="CK35" s="3">
        <v>0</v>
      </c>
      <c r="CL35" s="3">
        <v>1</v>
      </c>
      <c r="CM35" s="3">
        <v>0</v>
      </c>
      <c r="CN35" s="3">
        <v>0</v>
      </c>
      <c r="CO35" s="3">
        <v>0</v>
      </c>
      <c r="CP35" s="3">
        <v>0</v>
      </c>
      <c r="CQ35" s="3">
        <v>0</v>
      </c>
      <c r="CR35" s="3">
        <v>0</v>
      </c>
      <c r="CS35" s="3">
        <v>0</v>
      </c>
      <c r="CT35" s="3">
        <v>0</v>
      </c>
      <c r="CU35" s="1" t="s">
        <v>154</v>
      </c>
      <c r="CV35" s="1" t="s">
        <v>154</v>
      </c>
      <c r="CW35" s="3">
        <v>80</v>
      </c>
      <c r="CX35" s="3">
        <v>75</v>
      </c>
      <c r="CY35" s="11">
        <f t="shared" si="139"/>
        <v>93.75</v>
      </c>
      <c r="CZ35" s="3">
        <v>18</v>
      </c>
      <c r="DA35" s="1" t="s">
        <v>160</v>
      </c>
      <c r="DB35" s="3">
        <v>1</v>
      </c>
      <c r="DC35" s="3">
        <v>2</v>
      </c>
      <c r="DD35" s="7">
        <f t="shared" si="136"/>
        <v>1.5</v>
      </c>
      <c r="DE35" s="1" t="s">
        <v>166</v>
      </c>
      <c r="DF35" s="3">
        <v>1</v>
      </c>
      <c r="DG35" s="3">
        <v>0</v>
      </c>
      <c r="DH35" s="3">
        <v>1</v>
      </c>
      <c r="DI35" s="3">
        <v>0</v>
      </c>
      <c r="DJ35" s="3">
        <v>0</v>
      </c>
      <c r="DK35" s="3">
        <v>0</v>
      </c>
      <c r="DL35" s="3">
        <v>0</v>
      </c>
      <c r="DM35" s="3">
        <v>0</v>
      </c>
      <c r="DN35" s="3">
        <v>0</v>
      </c>
      <c r="DO35" s="3">
        <v>0</v>
      </c>
      <c r="DP35" s="3">
        <v>0</v>
      </c>
      <c r="DQ35" s="1" t="s">
        <v>154</v>
      </c>
      <c r="DR35" s="1" t="s">
        <v>157</v>
      </c>
      <c r="DS35" s="3">
        <v>200</v>
      </c>
      <c r="DT35" s="3">
        <v>100</v>
      </c>
      <c r="DU35" s="5">
        <f>DT35/DS35*100</f>
        <v>50</v>
      </c>
      <c r="DV35" s="3">
        <v>18</v>
      </c>
      <c r="DW35" s="1" t="s">
        <v>160</v>
      </c>
      <c r="DX35" s="3">
        <v>1</v>
      </c>
      <c r="DY35" s="3">
        <v>2</v>
      </c>
      <c r="DZ35" s="7">
        <f t="shared" si="137"/>
        <v>1.5</v>
      </c>
      <c r="EA35" s="1" t="s">
        <v>166</v>
      </c>
      <c r="EB35" s="3">
        <v>1</v>
      </c>
      <c r="EC35" s="3">
        <v>0</v>
      </c>
      <c r="ED35" s="3">
        <v>1</v>
      </c>
      <c r="EE35" s="3">
        <v>0</v>
      </c>
      <c r="EF35" s="3">
        <v>0</v>
      </c>
      <c r="EG35" s="3">
        <v>0</v>
      </c>
      <c r="EH35" s="3">
        <v>0</v>
      </c>
      <c r="EI35" s="3">
        <v>0</v>
      </c>
      <c r="EJ35" s="3">
        <v>0</v>
      </c>
      <c r="EK35" s="3">
        <v>0</v>
      </c>
      <c r="EL35" s="3">
        <v>0</v>
      </c>
      <c r="EM35" s="1" t="s">
        <v>154</v>
      </c>
      <c r="EN35" s="1" t="s">
        <v>154</v>
      </c>
      <c r="EP35" s="5">
        <v>250</v>
      </c>
      <c r="EQ35" s="3">
        <v>250</v>
      </c>
      <c r="ER35" s="3">
        <v>18</v>
      </c>
      <c r="ES35" s="1" t="s">
        <v>160</v>
      </c>
      <c r="ET35" s="3">
        <v>1</v>
      </c>
      <c r="EU35" s="3">
        <v>2</v>
      </c>
      <c r="EV35" s="7">
        <f t="shared" si="138"/>
        <v>1.5</v>
      </c>
      <c r="EW35" s="1" t="s">
        <v>166</v>
      </c>
      <c r="EX35" s="3">
        <v>1</v>
      </c>
      <c r="EY35" s="3">
        <v>0</v>
      </c>
      <c r="EZ35" s="3">
        <v>1</v>
      </c>
      <c r="FA35" s="3">
        <v>0</v>
      </c>
      <c r="FB35" s="3">
        <v>0</v>
      </c>
      <c r="FC35" s="3">
        <v>0</v>
      </c>
      <c r="FD35" s="3">
        <v>0</v>
      </c>
      <c r="FE35" s="3">
        <v>0</v>
      </c>
      <c r="FF35" s="3">
        <v>0</v>
      </c>
      <c r="FG35" s="3">
        <v>0</v>
      </c>
      <c r="FH35" s="3">
        <v>0</v>
      </c>
      <c r="FJ35" s="1">
        <v>21775294</v>
      </c>
      <c r="FK35" s="1" t="s">
        <v>418</v>
      </c>
      <c r="FL35" s="1" t="s">
        <v>419</v>
      </c>
      <c r="FM35" s="1">
        <v>73</v>
      </c>
    </row>
    <row r="36" spans="1:169" x14ac:dyDescent="0.25">
      <c r="A36" s="1" t="s">
        <v>937</v>
      </c>
      <c r="B36" s="1" t="s">
        <v>175</v>
      </c>
      <c r="C36" s="1" t="s">
        <v>1145</v>
      </c>
      <c r="D36" s="3" t="s">
        <v>1293</v>
      </c>
      <c r="E36" s="12" t="s">
        <v>1214</v>
      </c>
      <c r="F36" s="3" t="s">
        <v>1276</v>
      </c>
      <c r="G36" s="1" t="s">
        <v>417</v>
      </c>
      <c r="H36" s="1" t="s">
        <v>1523</v>
      </c>
      <c r="I36" s="1" t="s">
        <v>162</v>
      </c>
      <c r="J36" s="1" t="s">
        <v>159</v>
      </c>
      <c r="K36" s="1" t="s">
        <v>154</v>
      </c>
      <c r="L36" s="1" t="s">
        <v>154</v>
      </c>
      <c r="N36" s="3">
        <v>360</v>
      </c>
      <c r="O36" s="5">
        <v>360</v>
      </c>
      <c r="P36" s="3">
        <v>18</v>
      </c>
      <c r="Q36" s="1" t="s">
        <v>165</v>
      </c>
      <c r="R36" s="3">
        <v>2</v>
      </c>
      <c r="S36" s="3">
        <v>4</v>
      </c>
      <c r="T36" s="7">
        <f>AVERAGE(R36:S36)</f>
        <v>3</v>
      </c>
      <c r="U36" s="1" t="s">
        <v>420</v>
      </c>
      <c r="V36" s="3">
        <v>1</v>
      </c>
      <c r="W36" s="3">
        <v>0</v>
      </c>
      <c r="X36" s="3">
        <v>0</v>
      </c>
      <c r="Y36" s="3">
        <v>0</v>
      </c>
      <c r="Z36" s="3">
        <v>1</v>
      </c>
      <c r="AA36" s="3">
        <v>0</v>
      </c>
      <c r="AB36" s="3">
        <v>0</v>
      </c>
      <c r="AC36" s="3">
        <v>0</v>
      </c>
      <c r="AD36" s="3">
        <v>0</v>
      </c>
      <c r="AE36" s="3">
        <v>0</v>
      </c>
      <c r="AF36" s="3">
        <v>0</v>
      </c>
      <c r="AG36" s="1" t="s">
        <v>154</v>
      </c>
      <c r="AH36" s="1" t="s">
        <v>157</v>
      </c>
      <c r="AI36" s="3">
        <v>20</v>
      </c>
      <c r="AJ36" s="3">
        <v>7000</v>
      </c>
      <c r="AK36" s="5">
        <f>AJ36/AI36</f>
        <v>350</v>
      </c>
      <c r="AL36" s="3">
        <v>18</v>
      </c>
      <c r="AM36" s="1" t="s">
        <v>165</v>
      </c>
      <c r="AN36" s="3">
        <v>2</v>
      </c>
      <c r="AO36" s="3">
        <v>4</v>
      </c>
      <c r="AP36" s="7">
        <f>AVERAGE(AN36:AO36)</f>
        <v>3</v>
      </c>
      <c r="AQ36" s="1" t="s">
        <v>420</v>
      </c>
      <c r="AR36" s="3">
        <v>1</v>
      </c>
      <c r="AS36" s="3">
        <v>0</v>
      </c>
      <c r="AT36" s="3">
        <v>0</v>
      </c>
      <c r="AU36" s="3">
        <v>0</v>
      </c>
      <c r="AV36" s="3">
        <v>1</v>
      </c>
      <c r="AW36" s="3">
        <v>0</v>
      </c>
      <c r="AX36" s="3">
        <v>0</v>
      </c>
      <c r="AY36" s="3">
        <v>0</v>
      </c>
      <c r="AZ36" s="3">
        <v>0</v>
      </c>
      <c r="BA36" s="3">
        <v>0</v>
      </c>
      <c r="BB36" s="3">
        <v>0</v>
      </c>
      <c r="BC36" s="1" t="s">
        <v>154</v>
      </c>
      <c r="BD36" s="1" t="s">
        <v>154</v>
      </c>
      <c r="BF36" s="3">
        <v>70</v>
      </c>
      <c r="BG36" s="5">
        <v>70</v>
      </c>
      <c r="BH36" s="3">
        <v>18</v>
      </c>
      <c r="BI36" s="1" t="s">
        <v>160</v>
      </c>
      <c r="BJ36" s="3">
        <v>1</v>
      </c>
      <c r="BK36" s="3">
        <v>2</v>
      </c>
      <c r="BL36" s="7">
        <f t="shared" si="134"/>
        <v>1.5</v>
      </c>
      <c r="BM36" s="1" t="s">
        <v>172</v>
      </c>
      <c r="BN36" s="3">
        <v>1</v>
      </c>
      <c r="BO36" s="3">
        <v>0</v>
      </c>
      <c r="BP36" s="3">
        <v>0</v>
      </c>
      <c r="BQ36" s="3">
        <v>0</v>
      </c>
      <c r="BR36" s="3">
        <v>0</v>
      </c>
      <c r="BS36" s="3">
        <v>0</v>
      </c>
      <c r="BT36" s="3">
        <v>0</v>
      </c>
      <c r="BU36" s="3">
        <v>0</v>
      </c>
      <c r="BV36" s="3">
        <v>0</v>
      </c>
      <c r="BW36" s="3">
        <v>0</v>
      </c>
      <c r="BX36" s="3">
        <v>0</v>
      </c>
      <c r="BY36" s="1" t="s">
        <v>154</v>
      </c>
      <c r="BZ36" s="1" t="s">
        <v>157</v>
      </c>
      <c r="CA36" s="3">
        <v>2</v>
      </c>
      <c r="CB36" s="3">
        <v>100</v>
      </c>
      <c r="CC36" s="5"/>
      <c r="CD36" s="3">
        <v>18</v>
      </c>
      <c r="CE36" s="1" t="s">
        <v>160</v>
      </c>
      <c r="CF36" s="3">
        <v>1</v>
      </c>
      <c r="CG36" s="3">
        <v>2</v>
      </c>
      <c r="CH36" s="7">
        <f t="shared" si="135"/>
        <v>1.5</v>
      </c>
      <c r="CI36" s="1" t="s">
        <v>172</v>
      </c>
      <c r="CJ36" s="3">
        <v>1</v>
      </c>
      <c r="CK36" s="3">
        <v>0</v>
      </c>
      <c r="CL36" s="3">
        <v>0</v>
      </c>
      <c r="CM36" s="3">
        <v>0</v>
      </c>
      <c r="CN36" s="3">
        <v>0</v>
      </c>
      <c r="CO36" s="3">
        <v>0</v>
      </c>
      <c r="CP36" s="3">
        <v>0</v>
      </c>
      <c r="CQ36" s="3">
        <v>0</v>
      </c>
      <c r="CR36" s="3">
        <v>0</v>
      </c>
      <c r="CS36" s="3">
        <v>0</v>
      </c>
      <c r="CT36" s="3">
        <v>0</v>
      </c>
      <c r="CU36" s="1" t="s">
        <v>154</v>
      </c>
      <c r="CV36" s="1" t="s">
        <v>154</v>
      </c>
      <c r="CW36" s="3">
        <v>80</v>
      </c>
      <c r="CX36" s="3">
        <v>100</v>
      </c>
      <c r="CY36" s="11">
        <f t="shared" si="139"/>
        <v>125</v>
      </c>
      <c r="CZ36" s="3">
        <v>18</v>
      </c>
      <c r="DA36" s="1" t="s">
        <v>160</v>
      </c>
      <c r="DB36" s="3">
        <v>1</v>
      </c>
      <c r="DC36" s="3">
        <v>2</v>
      </c>
      <c r="DD36" s="7">
        <f t="shared" si="136"/>
        <v>1.5</v>
      </c>
      <c r="DE36" s="1" t="s">
        <v>421</v>
      </c>
      <c r="DF36" s="3">
        <v>1</v>
      </c>
      <c r="DG36" s="3">
        <v>1</v>
      </c>
      <c r="DH36" s="3">
        <v>1</v>
      </c>
      <c r="DI36" s="3">
        <v>0</v>
      </c>
      <c r="DJ36" s="3">
        <v>0</v>
      </c>
      <c r="DK36" s="3">
        <v>0</v>
      </c>
      <c r="DL36" s="3">
        <v>0</v>
      </c>
      <c r="DM36" s="3">
        <v>0</v>
      </c>
      <c r="DN36" s="3">
        <v>0</v>
      </c>
      <c r="DO36" s="3">
        <v>0</v>
      </c>
      <c r="DP36" s="3">
        <v>0</v>
      </c>
      <c r="DQ36" s="1" t="s">
        <v>154</v>
      </c>
      <c r="DR36" s="1" t="s">
        <v>154</v>
      </c>
      <c r="DT36" s="3">
        <v>100</v>
      </c>
      <c r="DU36" s="5">
        <v>100</v>
      </c>
      <c r="DV36" s="3">
        <v>18</v>
      </c>
      <c r="DW36" s="1" t="s">
        <v>160</v>
      </c>
      <c r="DX36" s="3">
        <v>1</v>
      </c>
      <c r="DY36" s="3">
        <v>2</v>
      </c>
      <c r="DZ36" s="7">
        <f t="shared" si="137"/>
        <v>1.5</v>
      </c>
      <c r="EA36" s="1" t="s">
        <v>166</v>
      </c>
      <c r="EB36" s="3">
        <v>1</v>
      </c>
      <c r="EC36" s="3">
        <v>0</v>
      </c>
      <c r="ED36" s="3">
        <v>1</v>
      </c>
      <c r="EE36" s="3">
        <v>0</v>
      </c>
      <c r="EF36" s="3">
        <v>0</v>
      </c>
      <c r="EG36" s="3">
        <v>0</v>
      </c>
      <c r="EH36" s="3">
        <v>0</v>
      </c>
      <c r="EI36" s="3">
        <v>0</v>
      </c>
      <c r="EJ36" s="3">
        <v>0</v>
      </c>
      <c r="EK36" s="3">
        <v>0</v>
      </c>
      <c r="EL36" s="3">
        <v>0</v>
      </c>
      <c r="EM36" s="1" t="s">
        <v>154</v>
      </c>
      <c r="EN36" s="1" t="s">
        <v>154</v>
      </c>
      <c r="EP36" s="5">
        <v>250</v>
      </c>
      <c r="EQ36" s="3">
        <v>250</v>
      </c>
      <c r="ER36" s="3">
        <v>18</v>
      </c>
      <c r="ES36" s="1" t="s">
        <v>160</v>
      </c>
      <c r="ET36" s="3">
        <v>1</v>
      </c>
      <c r="EU36" s="3">
        <v>2</v>
      </c>
      <c r="EV36" s="7">
        <f t="shared" si="138"/>
        <v>1.5</v>
      </c>
      <c r="EW36" s="1" t="s">
        <v>172</v>
      </c>
      <c r="EX36" s="3">
        <v>1</v>
      </c>
      <c r="EY36" s="3">
        <v>0</v>
      </c>
      <c r="EZ36" s="3">
        <v>0</v>
      </c>
      <c r="FA36" s="3">
        <v>0</v>
      </c>
      <c r="FB36" s="3">
        <v>0</v>
      </c>
      <c r="FC36" s="3">
        <v>0</v>
      </c>
      <c r="FD36" s="3">
        <v>0</v>
      </c>
      <c r="FE36" s="3">
        <v>0</v>
      </c>
      <c r="FF36" s="3">
        <v>0</v>
      </c>
      <c r="FG36" s="3">
        <v>0</v>
      </c>
      <c r="FH36" s="3">
        <v>0</v>
      </c>
      <c r="FJ36" s="1">
        <v>21775295</v>
      </c>
      <c r="FK36" s="1" t="s">
        <v>422</v>
      </c>
      <c r="FL36" s="1" t="s">
        <v>423</v>
      </c>
      <c r="FM36" s="1">
        <v>74</v>
      </c>
    </row>
    <row r="37" spans="1:169" x14ac:dyDescent="0.25">
      <c r="A37" s="1" t="s">
        <v>947</v>
      </c>
      <c r="B37" s="1" t="s">
        <v>175</v>
      </c>
      <c r="C37" s="17" t="s">
        <v>1145</v>
      </c>
      <c r="D37" s="3" t="s">
        <v>1293</v>
      </c>
      <c r="E37" s="12" t="s">
        <v>1214</v>
      </c>
      <c r="F37" s="3" t="s">
        <v>1276</v>
      </c>
      <c r="G37" s="1" t="s">
        <v>417</v>
      </c>
      <c r="H37" s="1" t="s">
        <v>1527</v>
      </c>
      <c r="I37" s="1" t="s">
        <v>162</v>
      </c>
      <c r="J37" s="1" t="s">
        <v>159</v>
      </c>
      <c r="K37" s="1" t="s">
        <v>154</v>
      </c>
      <c r="L37" s="1" t="s">
        <v>157</v>
      </c>
      <c r="M37" s="3">
        <v>20</v>
      </c>
      <c r="N37" s="3">
        <v>7000</v>
      </c>
      <c r="O37" s="5">
        <f>N37/M37</f>
        <v>350</v>
      </c>
      <c r="P37" s="3">
        <v>18</v>
      </c>
      <c r="Q37" s="1" t="s">
        <v>165</v>
      </c>
      <c r="R37" s="3">
        <v>2</v>
      </c>
      <c r="S37" s="3">
        <v>3</v>
      </c>
      <c r="T37" s="7">
        <f>AVERAGE(R37:S37)</f>
        <v>2.5</v>
      </c>
      <c r="U37" s="1" t="s">
        <v>266</v>
      </c>
      <c r="V37" s="3">
        <v>1</v>
      </c>
      <c r="W37" s="3">
        <v>0</v>
      </c>
      <c r="X37" s="3">
        <v>1</v>
      </c>
      <c r="Y37" s="3">
        <v>0</v>
      </c>
      <c r="Z37" s="3">
        <v>1</v>
      </c>
      <c r="AA37" s="3">
        <v>0</v>
      </c>
      <c r="AB37" s="3">
        <v>0</v>
      </c>
      <c r="AC37" s="3">
        <v>0</v>
      </c>
      <c r="AD37" s="3">
        <v>0</v>
      </c>
      <c r="AE37" s="3">
        <v>0</v>
      </c>
      <c r="AF37" s="3">
        <v>0</v>
      </c>
      <c r="AG37" s="1" t="s">
        <v>154</v>
      </c>
      <c r="AH37" s="1" t="s">
        <v>157</v>
      </c>
      <c r="AI37" s="3">
        <v>20</v>
      </c>
      <c r="AJ37" s="3">
        <v>6900</v>
      </c>
      <c r="AK37" s="5">
        <f>AJ37/AI37</f>
        <v>345</v>
      </c>
      <c r="AL37" s="3">
        <v>18</v>
      </c>
      <c r="AM37" s="1" t="s">
        <v>165</v>
      </c>
      <c r="AN37" s="3">
        <v>2</v>
      </c>
      <c r="AO37" s="1">
        <v>3</v>
      </c>
      <c r="AP37" s="7">
        <f>AVERAGE(AN37:AO37)</f>
        <v>2.5</v>
      </c>
      <c r="AQ37" s="1" t="s">
        <v>266</v>
      </c>
      <c r="AR37" s="3">
        <v>1</v>
      </c>
      <c r="AS37" s="3">
        <v>0</v>
      </c>
      <c r="AT37" s="3">
        <v>1</v>
      </c>
      <c r="AU37" s="3">
        <v>0</v>
      </c>
      <c r="AV37" s="3">
        <v>1</v>
      </c>
      <c r="AW37" s="3">
        <v>0</v>
      </c>
      <c r="AX37" s="3">
        <v>0</v>
      </c>
      <c r="AY37" s="3">
        <v>0</v>
      </c>
      <c r="AZ37" s="3">
        <v>0</v>
      </c>
      <c r="BA37" s="3">
        <v>0</v>
      </c>
      <c r="BB37" s="3">
        <v>0</v>
      </c>
      <c r="BC37" s="1" t="s">
        <v>154</v>
      </c>
      <c r="BD37" s="1" t="s">
        <v>154</v>
      </c>
      <c r="BF37" s="3">
        <v>50</v>
      </c>
      <c r="BG37" s="5">
        <v>50</v>
      </c>
      <c r="BH37" s="3">
        <v>27</v>
      </c>
      <c r="BI37" s="1" t="s">
        <v>165</v>
      </c>
      <c r="BJ37" s="3">
        <v>2</v>
      </c>
      <c r="BK37" s="3">
        <v>4</v>
      </c>
      <c r="BL37" s="7">
        <f t="shared" si="134"/>
        <v>3</v>
      </c>
      <c r="BM37" s="1" t="s">
        <v>166</v>
      </c>
      <c r="BN37" s="3">
        <v>1</v>
      </c>
      <c r="BO37" s="3">
        <v>0</v>
      </c>
      <c r="BP37" s="3">
        <v>1</v>
      </c>
      <c r="BQ37" s="3">
        <v>0</v>
      </c>
      <c r="BR37" s="3">
        <v>0</v>
      </c>
      <c r="BS37" s="3">
        <v>0</v>
      </c>
      <c r="BT37" s="3">
        <v>0</v>
      </c>
      <c r="BU37" s="3">
        <v>0</v>
      </c>
      <c r="BV37" s="3">
        <v>0</v>
      </c>
      <c r="BW37" s="3">
        <v>0</v>
      </c>
      <c r="BX37" s="3">
        <v>0</v>
      </c>
      <c r="BY37" s="1" t="s">
        <v>157</v>
      </c>
      <c r="CH37" s="7"/>
      <c r="CU37" s="1" t="s">
        <v>154</v>
      </c>
      <c r="CV37" s="1" t="s">
        <v>154</v>
      </c>
      <c r="CW37" s="3">
        <v>80</v>
      </c>
      <c r="CX37" s="3">
        <v>85</v>
      </c>
      <c r="CY37" s="11">
        <f t="shared" si="139"/>
        <v>106.25</v>
      </c>
      <c r="CZ37" s="3">
        <v>18</v>
      </c>
      <c r="DA37" s="1" t="s">
        <v>160</v>
      </c>
      <c r="DB37" s="3">
        <v>2</v>
      </c>
      <c r="DC37" s="1">
        <v>3</v>
      </c>
      <c r="DD37" s="7">
        <f t="shared" si="136"/>
        <v>2.5</v>
      </c>
      <c r="DE37" s="1" t="s">
        <v>166</v>
      </c>
      <c r="DF37" s="3">
        <v>1</v>
      </c>
      <c r="DG37" s="3">
        <v>0</v>
      </c>
      <c r="DH37" s="3">
        <v>1</v>
      </c>
      <c r="DI37" s="3">
        <v>0</v>
      </c>
      <c r="DJ37" s="3">
        <v>0</v>
      </c>
      <c r="DK37" s="3">
        <v>0</v>
      </c>
      <c r="DL37" s="3">
        <v>0</v>
      </c>
      <c r="DM37" s="3">
        <v>0</v>
      </c>
      <c r="DN37" s="3">
        <v>0</v>
      </c>
      <c r="DO37" s="3">
        <v>0</v>
      </c>
      <c r="DP37" s="3">
        <v>0</v>
      </c>
      <c r="DQ37" s="1" t="s">
        <v>154</v>
      </c>
      <c r="DR37" s="1" t="s">
        <v>157</v>
      </c>
      <c r="DS37" s="3">
        <v>110</v>
      </c>
      <c r="DT37" s="3">
        <v>75</v>
      </c>
      <c r="DU37" s="11">
        <f>DT37/DS37*100</f>
        <v>68.181818181818173</v>
      </c>
      <c r="DV37" s="3">
        <v>18</v>
      </c>
      <c r="DW37" s="1" t="s">
        <v>160</v>
      </c>
      <c r="DX37" s="3">
        <v>2</v>
      </c>
      <c r="DY37" s="1">
        <v>3</v>
      </c>
      <c r="DZ37" s="7">
        <f t="shared" si="137"/>
        <v>2.5</v>
      </c>
      <c r="EA37" s="1" t="s">
        <v>166</v>
      </c>
      <c r="EB37" s="3">
        <v>1</v>
      </c>
      <c r="EC37" s="3">
        <v>0</v>
      </c>
      <c r="ED37" s="3">
        <v>1</v>
      </c>
      <c r="EE37" s="3">
        <v>0</v>
      </c>
      <c r="EF37" s="3">
        <v>0</v>
      </c>
      <c r="EG37" s="3">
        <v>0</v>
      </c>
      <c r="EH37" s="3">
        <v>0</v>
      </c>
      <c r="EI37" s="3">
        <v>0</v>
      </c>
      <c r="EJ37" s="3">
        <v>0</v>
      </c>
      <c r="EK37" s="3">
        <v>0</v>
      </c>
      <c r="EL37" s="3">
        <v>0</v>
      </c>
      <c r="EM37" s="1" t="s">
        <v>154</v>
      </c>
      <c r="EN37" s="1" t="s">
        <v>154</v>
      </c>
      <c r="EP37" s="5">
        <v>450</v>
      </c>
      <c r="EQ37" s="3">
        <v>450</v>
      </c>
      <c r="ER37" s="3">
        <v>18</v>
      </c>
      <c r="ES37" s="1" t="s">
        <v>160</v>
      </c>
      <c r="ET37" s="3">
        <v>2</v>
      </c>
      <c r="EU37" s="1">
        <v>3</v>
      </c>
      <c r="EV37" s="7">
        <f t="shared" si="138"/>
        <v>2.5</v>
      </c>
      <c r="EW37" s="1" t="s">
        <v>166</v>
      </c>
      <c r="EX37" s="3">
        <v>1</v>
      </c>
      <c r="EY37" s="3">
        <v>0</v>
      </c>
      <c r="EZ37" s="3">
        <v>1</v>
      </c>
      <c r="FA37" s="3">
        <v>0</v>
      </c>
      <c r="FB37" s="3">
        <v>0</v>
      </c>
      <c r="FC37" s="3">
        <v>0</v>
      </c>
      <c r="FD37" s="3">
        <v>0</v>
      </c>
      <c r="FE37" s="3">
        <v>0</v>
      </c>
      <c r="FF37" s="3">
        <v>0</v>
      </c>
      <c r="FG37" s="3">
        <v>0</v>
      </c>
      <c r="FH37" s="3">
        <v>0</v>
      </c>
      <c r="FI37" s="1" t="s">
        <v>530</v>
      </c>
      <c r="FJ37" s="1">
        <v>21788512</v>
      </c>
      <c r="FK37" s="1" t="s">
        <v>531</v>
      </c>
      <c r="FL37" s="1" t="s">
        <v>532</v>
      </c>
      <c r="FM37" s="1">
        <v>106</v>
      </c>
    </row>
    <row r="38" spans="1:169" x14ac:dyDescent="0.25">
      <c r="A38" s="1" t="s">
        <v>957</v>
      </c>
      <c r="B38" s="1" t="s">
        <v>175</v>
      </c>
      <c r="C38" s="17" t="s">
        <v>1145</v>
      </c>
      <c r="D38" s="3" t="s">
        <v>1293</v>
      </c>
      <c r="E38" s="12" t="s">
        <v>1214</v>
      </c>
      <c r="F38" s="3" t="s">
        <v>1276</v>
      </c>
      <c r="G38" s="1" t="s">
        <v>265</v>
      </c>
      <c r="H38" s="1" t="s">
        <v>1527</v>
      </c>
      <c r="I38" s="1" t="s">
        <v>162</v>
      </c>
      <c r="J38" s="1" t="s">
        <v>153</v>
      </c>
      <c r="K38" s="1" t="s">
        <v>157</v>
      </c>
      <c r="T38" s="7"/>
      <c r="AG38" s="1" t="s">
        <v>157</v>
      </c>
      <c r="AP38" s="7"/>
      <c r="BC38" s="1" t="s">
        <v>154</v>
      </c>
      <c r="BD38" s="1" t="s">
        <v>154</v>
      </c>
      <c r="BF38" s="3">
        <v>100</v>
      </c>
      <c r="BG38" s="5">
        <v>100</v>
      </c>
      <c r="BH38" s="3">
        <v>23</v>
      </c>
      <c r="BI38" s="1" t="s">
        <v>160</v>
      </c>
      <c r="BJ38" s="3">
        <v>2</v>
      </c>
      <c r="BK38" s="3">
        <v>3</v>
      </c>
      <c r="BL38" s="7">
        <f t="shared" si="134"/>
        <v>2.5</v>
      </c>
      <c r="BM38" s="1" t="s">
        <v>158</v>
      </c>
      <c r="BN38" s="3">
        <v>1</v>
      </c>
      <c r="BO38" s="3">
        <v>1</v>
      </c>
      <c r="BP38" s="3">
        <v>0</v>
      </c>
      <c r="BQ38" s="3">
        <v>0</v>
      </c>
      <c r="BR38" s="3">
        <v>0</v>
      </c>
      <c r="BS38" s="3">
        <v>0</v>
      </c>
      <c r="BT38" s="3">
        <v>0</v>
      </c>
      <c r="BU38" s="3">
        <v>0</v>
      </c>
      <c r="BV38" s="3">
        <v>0</v>
      </c>
      <c r="BW38" s="3">
        <v>0</v>
      </c>
      <c r="BX38" s="3">
        <v>0</v>
      </c>
      <c r="BY38" s="1" t="s">
        <v>154</v>
      </c>
      <c r="BZ38" s="1" t="s">
        <v>157</v>
      </c>
      <c r="CA38" s="3">
        <v>2</v>
      </c>
      <c r="CB38" s="3">
        <v>100</v>
      </c>
      <c r="CC38" s="5"/>
      <c r="CD38" s="3">
        <v>18</v>
      </c>
      <c r="CE38" s="1" t="s">
        <v>160</v>
      </c>
      <c r="CF38" s="3">
        <v>2</v>
      </c>
      <c r="CG38" s="3">
        <v>3</v>
      </c>
      <c r="CH38" s="7">
        <f>AVERAGE(CF38:CG38)</f>
        <v>2.5</v>
      </c>
      <c r="CI38" s="1" t="s">
        <v>166</v>
      </c>
      <c r="CJ38" s="3">
        <v>1</v>
      </c>
      <c r="CK38" s="3">
        <v>0</v>
      </c>
      <c r="CL38" s="3">
        <v>1</v>
      </c>
      <c r="CM38" s="3">
        <v>0</v>
      </c>
      <c r="CN38" s="3">
        <v>0</v>
      </c>
      <c r="CO38" s="3">
        <v>0</v>
      </c>
      <c r="CP38" s="3">
        <v>0</v>
      </c>
      <c r="CQ38" s="3">
        <v>0</v>
      </c>
      <c r="CR38" s="3">
        <v>0</v>
      </c>
      <c r="CS38" s="3">
        <v>0</v>
      </c>
      <c r="CT38" s="3">
        <v>0</v>
      </c>
      <c r="CU38" s="1" t="s">
        <v>154</v>
      </c>
      <c r="CV38" s="1" t="s">
        <v>154</v>
      </c>
      <c r="CW38" s="3">
        <v>80</v>
      </c>
      <c r="CX38" s="3">
        <v>100</v>
      </c>
      <c r="CY38" s="11">
        <f t="shared" si="139"/>
        <v>125</v>
      </c>
      <c r="CZ38" s="3">
        <v>23</v>
      </c>
      <c r="DA38" s="1" t="s">
        <v>160</v>
      </c>
      <c r="DB38" s="3">
        <v>2</v>
      </c>
      <c r="DC38" s="3">
        <v>3</v>
      </c>
      <c r="DD38" s="7">
        <f t="shared" si="136"/>
        <v>2.5</v>
      </c>
      <c r="DE38" s="1" t="s">
        <v>172</v>
      </c>
      <c r="DF38" s="3">
        <v>1</v>
      </c>
      <c r="DG38" s="3">
        <v>0</v>
      </c>
      <c r="DH38" s="3">
        <v>0</v>
      </c>
      <c r="DI38" s="3">
        <v>0</v>
      </c>
      <c r="DJ38" s="3">
        <v>0</v>
      </c>
      <c r="DK38" s="3">
        <v>0</v>
      </c>
      <c r="DL38" s="3">
        <v>0</v>
      </c>
      <c r="DM38" s="3">
        <v>0</v>
      </c>
      <c r="DN38" s="3">
        <v>0</v>
      </c>
      <c r="DO38" s="3">
        <v>0</v>
      </c>
      <c r="DP38" s="3">
        <v>0</v>
      </c>
      <c r="DQ38" s="1" t="s">
        <v>154</v>
      </c>
      <c r="DR38" s="1" t="s">
        <v>154</v>
      </c>
      <c r="DT38" s="3">
        <v>60</v>
      </c>
      <c r="DU38" s="5">
        <v>60</v>
      </c>
      <c r="DV38" s="3">
        <v>23</v>
      </c>
      <c r="DW38" s="1" t="s">
        <v>160</v>
      </c>
      <c r="DX38" s="3">
        <v>2</v>
      </c>
      <c r="DY38" s="3">
        <v>3</v>
      </c>
      <c r="DZ38" s="7">
        <f t="shared" si="137"/>
        <v>2.5</v>
      </c>
      <c r="EA38" s="1" t="s">
        <v>166</v>
      </c>
      <c r="EB38" s="3">
        <v>1</v>
      </c>
      <c r="EC38" s="3">
        <v>0</v>
      </c>
      <c r="ED38" s="3">
        <v>1</v>
      </c>
      <c r="EE38" s="3">
        <v>0</v>
      </c>
      <c r="EF38" s="3">
        <v>0</v>
      </c>
      <c r="EG38" s="3">
        <v>0</v>
      </c>
      <c r="EH38" s="3">
        <v>0</v>
      </c>
      <c r="EI38" s="3">
        <v>0</v>
      </c>
      <c r="EJ38" s="3">
        <v>0</v>
      </c>
      <c r="EK38" s="3">
        <v>0</v>
      </c>
      <c r="EL38" s="3">
        <v>0</v>
      </c>
      <c r="EM38" s="1" t="s">
        <v>154</v>
      </c>
      <c r="EN38" s="1" t="s">
        <v>154</v>
      </c>
      <c r="EP38" s="5">
        <v>400</v>
      </c>
      <c r="EQ38" s="3">
        <v>400</v>
      </c>
      <c r="ER38" s="3">
        <v>23</v>
      </c>
      <c r="ES38" s="1" t="s">
        <v>160</v>
      </c>
      <c r="ET38" s="3">
        <v>2</v>
      </c>
      <c r="EU38" s="3">
        <v>3</v>
      </c>
      <c r="EV38" s="7">
        <f t="shared" si="138"/>
        <v>2.5</v>
      </c>
      <c r="EW38" s="1" t="s">
        <v>172</v>
      </c>
      <c r="EX38" s="3">
        <v>1</v>
      </c>
      <c r="EY38" s="3">
        <v>0</v>
      </c>
      <c r="EZ38" s="3">
        <v>0</v>
      </c>
      <c r="FA38" s="3">
        <v>0</v>
      </c>
      <c r="FB38" s="3">
        <v>0</v>
      </c>
      <c r="FC38" s="3">
        <v>0</v>
      </c>
      <c r="FD38" s="3">
        <v>0</v>
      </c>
      <c r="FE38" s="3">
        <v>0</v>
      </c>
      <c r="FF38" s="3">
        <v>0</v>
      </c>
      <c r="FG38" s="3">
        <v>0</v>
      </c>
      <c r="FH38" s="3">
        <v>0</v>
      </c>
      <c r="FJ38" s="1">
        <v>21788517</v>
      </c>
      <c r="FK38" s="1" t="s">
        <v>533</v>
      </c>
      <c r="FL38" s="1" t="s">
        <v>534</v>
      </c>
      <c r="FM38" s="1">
        <v>107</v>
      </c>
    </row>
    <row r="39" spans="1:169" x14ac:dyDescent="0.25">
      <c r="A39" s="1" t="s">
        <v>958</v>
      </c>
      <c r="B39" s="1" t="s">
        <v>175</v>
      </c>
      <c r="C39" s="17" t="s">
        <v>1145</v>
      </c>
      <c r="D39" s="3" t="s">
        <v>1293</v>
      </c>
      <c r="E39" s="12" t="s">
        <v>1214</v>
      </c>
      <c r="F39" s="3" t="s">
        <v>1276</v>
      </c>
      <c r="G39" s="1" t="s">
        <v>265</v>
      </c>
      <c r="H39" s="1" t="s">
        <v>1527</v>
      </c>
      <c r="I39" s="1" t="s">
        <v>162</v>
      </c>
      <c r="J39" s="1" t="s">
        <v>153</v>
      </c>
      <c r="K39" s="1" t="s">
        <v>154</v>
      </c>
      <c r="L39" s="1" t="s">
        <v>154</v>
      </c>
      <c r="N39" s="3">
        <v>350</v>
      </c>
      <c r="O39" s="5">
        <v>350</v>
      </c>
      <c r="P39" s="3">
        <v>18</v>
      </c>
      <c r="Q39" s="1" t="s">
        <v>160</v>
      </c>
      <c r="R39" s="3">
        <v>1</v>
      </c>
      <c r="S39" s="3">
        <v>2</v>
      </c>
      <c r="T39" s="7">
        <f>AVERAGE(R39:S39)</f>
        <v>1.5</v>
      </c>
      <c r="U39" s="1" t="s">
        <v>158</v>
      </c>
      <c r="V39" s="3">
        <v>1</v>
      </c>
      <c r="W39" s="3">
        <v>1</v>
      </c>
      <c r="X39" s="3">
        <v>0</v>
      </c>
      <c r="Y39" s="3">
        <v>0</v>
      </c>
      <c r="Z39" s="3">
        <v>0</v>
      </c>
      <c r="AA39" s="3">
        <v>0</v>
      </c>
      <c r="AB39" s="3">
        <v>0</v>
      </c>
      <c r="AC39" s="3">
        <v>0</v>
      </c>
      <c r="AD39" s="3">
        <v>0</v>
      </c>
      <c r="AE39" s="3">
        <v>0</v>
      </c>
      <c r="AF39" s="3">
        <v>0</v>
      </c>
      <c r="AG39" s="1" t="s">
        <v>154</v>
      </c>
      <c r="AH39" s="1" t="s">
        <v>154</v>
      </c>
      <c r="AJ39" s="3">
        <v>350</v>
      </c>
      <c r="AK39" s="5">
        <v>350</v>
      </c>
      <c r="AL39" s="3">
        <v>18</v>
      </c>
      <c r="AM39" s="1" t="s">
        <v>160</v>
      </c>
      <c r="AN39" s="3">
        <v>1</v>
      </c>
      <c r="AO39" s="3">
        <v>2</v>
      </c>
      <c r="AP39" s="7">
        <f>AVERAGE(AN39:AO39)</f>
        <v>1.5</v>
      </c>
      <c r="AQ39" s="1" t="s">
        <v>158</v>
      </c>
      <c r="AR39" s="3">
        <v>1</v>
      </c>
      <c r="AS39" s="3">
        <v>1</v>
      </c>
      <c r="AT39" s="3">
        <v>0</v>
      </c>
      <c r="AU39" s="3">
        <v>0</v>
      </c>
      <c r="AV39" s="3">
        <v>0</v>
      </c>
      <c r="AW39" s="3">
        <v>0</v>
      </c>
      <c r="AX39" s="3">
        <v>0</v>
      </c>
      <c r="AY39" s="3">
        <v>0</v>
      </c>
      <c r="AZ39" s="3">
        <v>0</v>
      </c>
      <c r="BA39" s="3">
        <v>0</v>
      </c>
      <c r="BB39" s="3">
        <v>0</v>
      </c>
      <c r="BC39" s="1" t="s">
        <v>154</v>
      </c>
      <c r="BD39" s="1" t="s">
        <v>157</v>
      </c>
      <c r="BE39" s="3">
        <v>18</v>
      </c>
      <c r="BF39" s="3">
        <v>1000</v>
      </c>
      <c r="BG39" s="5"/>
      <c r="BH39" s="3">
        <v>18</v>
      </c>
      <c r="BI39" s="1" t="s">
        <v>165</v>
      </c>
      <c r="BJ39" s="3">
        <v>2</v>
      </c>
      <c r="BK39" s="3">
        <v>3</v>
      </c>
      <c r="BL39" s="7">
        <f t="shared" si="134"/>
        <v>2.5</v>
      </c>
      <c r="BM39" s="1" t="s">
        <v>172</v>
      </c>
      <c r="BN39" s="3">
        <v>1</v>
      </c>
      <c r="BO39" s="3">
        <v>0</v>
      </c>
      <c r="BP39" s="3">
        <v>0</v>
      </c>
      <c r="BQ39" s="3">
        <v>0</v>
      </c>
      <c r="BR39" s="3">
        <v>0</v>
      </c>
      <c r="BS39" s="3">
        <v>0</v>
      </c>
      <c r="BT39" s="3">
        <v>0</v>
      </c>
      <c r="BU39" s="3">
        <v>0</v>
      </c>
      <c r="BV39" s="3">
        <v>0</v>
      </c>
      <c r="BW39" s="3">
        <v>0</v>
      </c>
      <c r="BX39" s="3">
        <v>0</v>
      </c>
      <c r="BY39" s="1" t="s">
        <v>157</v>
      </c>
      <c r="CH39" s="7"/>
      <c r="CU39" s="1" t="s">
        <v>154</v>
      </c>
      <c r="CV39" s="1" t="s">
        <v>154</v>
      </c>
      <c r="CW39" s="3">
        <v>80</v>
      </c>
      <c r="CX39" s="3">
        <v>70</v>
      </c>
      <c r="CY39" s="11">
        <f t="shared" si="139"/>
        <v>87.5</v>
      </c>
      <c r="CZ39" s="3">
        <v>18</v>
      </c>
      <c r="DA39" s="1" t="s">
        <v>160</v>
      </c>
      <c r="DB39" s="3">
        <v>2</v>
      </c>
      <c r="DC39" s="3">
        <v>3</v>
      </c>
      <c r="DD39" s="7">
        <f t="shared" si="136"/>
        <v>2.5</v>
      </c>
      <c r="DE39" s="1" t="s">
        <v>172</v>
      </c>
      <c r="DF39" s="3">
        <v>1</v>
      </c>
      <c r="DG39" s="3">
        <v>0</v>
      </c>
      <c r="DH39" s="3">
        <v>0</v>
      </c>
      <c r="DI39" s="3">
        <v>0</v>
      </c>
      <c r="DJ39" s="3">
        <v>0</v>
      </c>
      <c r="DK39" s="3">
        <v>0</v>
      </c>
      <c r="DL39" s="3">
        <v>0</v>
      </c>
      <c r="DM39" s="3">
        <v>0</v>
      </c>
      <c r="DN39" s="3">
        <v>0</v>
      </c>
      <c r="DO39" s="3">
        <v>0</v>
      </c>
      <c r="DP39" s="3">
        <v>0</v>
      </c>
      <c r="DQ39" s="1" t="s">
        <v>154</v>
      </c>
      <c r="DR39" s="1" t="s">
        <v>157</v>
      </c>
      <c r="DS39" s="3">
        <v>110</v>
      </c>
      <c r="DT39" s="3">
        <v>80</v>
      </c>
      <c r="DU39" s="5">
        <f>DT39*DS39/100</f>
        <v>88</v>
      </c>
      <c r="DV39" s="3">
        <v>18</v>
      </c>
      <c r="DW39" s="1" t="s">
        <v>160</v>
      </c>
      <c r="DX39" s="3">
        <v>2</v>
      </c>
      <c r="DY39" s="3">
        <v>3</v>
      </c>
      <c r="DZ39" s="7">
        <f t="shared" si="137"/>
        <v>2.5</v>
      </c>
      <c r="EA39" s="1" t="s">
        <v>421</v>
      </c>
      <c r="EB39" s="3">
        <v>1</v>
      </c>
      <c r="EC39" s="3">
        <v>1</v>
      </c>
      <c r="ED39" s="3">
        <v>1</v>
      </c>
      <c r="EE39" s="3">
        <v>0</v>
      </c>
      <c r="EF39" s="3">
        <v>0</v>
      </c>
      <c r="EG39" s="3">
        <v>0</v>
      </c>
      <c r="EH39" s="3">
        <v>0</v>
      </c>
      <c r="EI39" s="3">
        <v>0</v>
      </c>
      <c r="EJ39" s="3">
        <v>0</v>
      </c>
      <c r="EK39" s="3">
        <v>0</v>
      </c>
      <c r="EL39" s="3">
        <v>0</v>
      </c>
      <c r="EM39" s="1" t="s">
        <v>154</v>
      </c>
      <c r="EN39" s="1" t="s">
        <v>154</v>
      </c>
      <c r="EP39" s="5">
        <v>500</v>
      </c>
      <c r="EQ39" s="3">
        <v>500</v>
      </c>
      <c r="ER39" s="3">
        <v>18</v>
      </c>
      <c r="ES39" s="1" t="s">
        <v>160</v>
      </c>
      <c r="ET39" s="3">
        <v>2</v>
      </c>
      <c r="EU39" s="3">
        <v>3</v>
      </c>
      <c r="EV39" s="7">
        <f t="shared" si="138"/>
        <v>2.5</v>
      </c>
      <c r="EW39" s="1" t="s">
        <v>166</v>
      </c>
      <c r="EX39" s="3">
        <v>1</v>
      </c>
      <c r="EY39" s="3">
        <v>0</v>
      </c>
      <c r="EZ39" s="3">
        <v>1</v>
      </c>
      <c r="FA39" s="3">
        <v>0</v>
      </c>
      <c r="FB39" s="3">
        <v>0</v>
      </c>
      <c r="FC39" s="3">
        <v>0</v>
      </c>
      <c r="FD39" s="3">
        <v>0</v>
      </c>
      <c r="FE39" s="3">
        <v>0</v>
      </c>
      <c r="FF39" s="3">
        <v>0</v>
      </c>
      <c r="FG39" s="3">
        <v>0</v>
      </c>
      <c r="FH39" s="3">
        <v>0</v>
      </c>
      <c r="FI39" s="1" t="s">
        <v>535</v>
      </c>
      <c r="FJ39" s="1">
        <v>21788522</v>
      </c>
      <c r="FK39" s="1" t="s">
        <v>536</v>
      </c>
      <c r="FL39" s="1" t="s">
        <v>537</v>
      </c>
      <c r="FM39" s="1">
        <v>108</v>
      </c>
    </row>
    <row r="40" spans="1:169" x14ac:dyDescent="0.25">
      <c r="A40" s="1" t="s">
        <v>1109</v>
      </c>
      <c r="B40" s="1" t="s">
        <v>161</v>
      </c>
      <c r="C40" s="1" t="s">
        <v>1145</v>
      </c>
      <c r="D40" s="3" t="s">
        <v>1293</v>
      </c>
      <c r="E40" s="12" t="s">
        <v>1214</v>
      </c>
      <c r="F40" s="3" t="s">
        <v>1276</v>
      </c>
      <c r="G40" s="1" t="s">
        <v>837</v>
      </c>
      <c r="H40" s="28" t="s">
        <v>1531</v>
      </c>
      <c r="I40" s="1" t="s">
        <v>162</v>
      </c>
      <c r="J40" s="1" t="s">
        <v>159</v>
      </c>
      <c r="K40" s="1" t="s">
        <v>154</v>
      </c>
      <c r="L40" s="1" t="s">
        <v>154</v>
      </c>
      <c r="N40" s="3">
        <v>360</v>
      </c>
      <c r="O40" s="5">
        <v>360</v>
      </c>
      <c r="P40" s="3">
        <v>18</v>
      </c>
      <c r="Q40" s="1" t="s">
        <v>160</v>
      </c>
      <c r="R40" s="3">
        <v>2</v>
      </c>
      <c r="S40" s="3">
        <v>4</v>
      </c>
      <c r="T40" s="7">
        <f>AVERAGE(R40:S40)</f>
        <v>3</v>
      </c>
      <c r="U40" s="1" t="s">
        <v>754</v>
      </c>
      <c r="V40" s="3">
        <v>1</v>
      </c>
      <c r="W40" s="3">
        <v>0</v>
      </c>
      <c r="X40" s="3">
        <v>0</v>
      </c>
      <c r="Y40" s="3">
        <v>0</v>
      </c>
      <c r="Z40" s="3">
        <v>1</v>
      </c>
      <c r="AA40" s="3">
        <v>0</v>
      </c>
      <c r="AB40" s="3">
        <v>1</v>
      </c>
      <c r="AC40" s="3">
        <v>0</v>
      </c>
      <c r="AD40" s="3">
        <v>0</v>
      </c>
      <c r="AE40" s="3">
        <v>0</v>
      </c>
      <c r="AF40" s="3">
        <v>0</v>
      </c>
      <c r="AG40" s="1" t="s">
        <v>154</v>
      </c>
      <c r="AH40" s="1" t="s">
        <v>154</v>
      </c>
      <c r="AJ40" s="3">
        <v>380</v>
      </c>
      <c r="AK40" s="5">
        <v>380</v>
      </c>
      <c r="AL40" s="3">
        <v>18</v>
      </c>
      <c r="AM40" s="1" t="s">
        <v>160</v>
      </c>
      <c r="AN40" s="3">
        <v>2</v>
      </c>
      <c r="AO40" s="3">
        <v>4</v>
      </c>
      <c r="AP40" s="7">
        <f>AVERAGE(AN40:AO40)</f>
        <v>3</v>
      </c>
      <c r="AQ40" s="1" t="s">
        <v>754</v>
      </c>
      <c r="AR40" s="3">
        <v>1</v>
      </c>
      <c r="AS40" s="3">
        <v>0</v>
      </c>
      <c r="AT40" s="3">
        <v>0</v>
      </c>
      <c r="AU40" s="3">
        <v>0</v>
      </c>
      <c r="AV40" s="3">
        <v>1</v>
      </c>
      <c r="AW40" s="3">
        <v>0</v>
      </c>
      <c r="AX40" s="3">
        <v>1</v>
      </c>
      <c r="AY40" s="3">
        <v>0</v>
      </c>
      <c r="AZ40" s="3">
        <v>0</v>
      </c>
      <c r="BA40" s="3">
        <v>0</v>
      </c>
      <c r="BB40" s="3">
        <v>0</v>
      </c>
      <c r="BC40" s="1" t="s">
        <v>154</v>
      </c>
      <c r="BD40" s="1" t="s">
        <v>154</v>
      </c>
      <c r="BF40" s="3">
        <v>80</v>
      </c>
      <c r="BG40" s="5">
        <v>80</v>
      </c>
      <c r="BH40" s="3">
        <v>27</v>
      </c>
      <c r="BI40" s="1" t="s">
        <v>160</v>
      </c>
      <c r="BJ40" s="3">
        <v>1</v>
      </c>
      <c r="BK40" s="3">
        <v>2</v>
      </c>
      <c r="BL40" s="7">
        <f t="shared" si="134"/>
        <v>1.5</v>
      </c>
      <c r="BM40" s="1" t="s">
        <v>376</v>
      </c>
      <c r="BN40" s="3">
        <v>0</v>
      </c>
      <c r="BO40" s="3">
        <v>1</v>
      </c>
      <c r="BP40" s="3">
        <v>0</v>
      </c>
      <c r="BQ40" s="3">
        <v>0</v>
      </c>
      <c r="BR40" s="3">
        <v>0</v>
      </c>
      <c r="BS40" s="3">
        <v>0</v>
      </c>
      <c r="BT40" s="3">
        <v>0</v>
      </c>
      <c r="BU40" s="3">
        <v>0</v>
      </c>
      <c r="BV40" s="3">
        <v>0</v>
      </c>
      <c r="BW40" s="3">
        <v>0</v>
      </c>
      <c r="BX40" s="3">
        <v>0</v>
      </c>
      <c r="BY40" s="1" t="s">
        <v>154</v>
      </c>
      <c r="BZ40" s="1" t="s">
        <v>154</v>
      </c>
      <c r="CB40" s="3">
        <v>150</v>
      </c>
      <c r="CC40" s="5">
        <v>150</v>
      </c>
      <c r="CD40" s="3">
        <v>27</v>
      </c>
      <c r="CE40" s="1" t="s">
        <v>160</v>
      </c>
      <c r="CF40" s="3">
        <v>1</v>
      </c>
      <c r="CG40" s="3">
        <v>1</v>
      </c>
      <c r="CH40" s="7">
        <f t="shared" ref="CH40:CH46" si="140">AVERAGE(CF40:CG40)</f>
        <v>1</v>
      </c>
      <c r="CI40" s="1" t="s">
        <v>158</v>
      </c>
      <c r="CJ40" s="3">
        <v>1</v>
      </c>
      <c r="CK40" s="3">
        <v>1</v>
      </c>
      <c r="CL40" s="3">
        <v>0</v>
      </c>
      <c r="CM40" s="3">
        <v>0</v>
      </c>
      <c r="CN40" s="3">
        <v>0</v>
      </c>
      <c r="CO40" s="3">
        <v>0</v>
      </c>
      <c r="CP40" s="3">
        <v>0</v>
      </c>
      <c r="CQ40" s="3">
        <v>0</v>
      </c>
      <c r="CR40" s="3">
        <v>0</v>
      </c>
      <c r="CS40" s="3">
        <v>0</v>
      </c>
      <c r="CT40" s="3">
        <v>0</v>
      </c>
      <c r="CU40" s="1" t="s">
        <v>154</v>
      </c>
      <c r="CV40" s="1" t="s">
        <v>154</v>
      </c>
      <c r="CW40" s="3">
        <v>80</v>
      </c>
      <c r="CX40" s="3">
        <v>100</v>
      </c>
      <c r="CY40" s="11">
        <f t="shared" si="139"/>
        <v>125</v>
      </c>
      <c r="CZ40" s="3">
        <v>12</v>
      </c>
      <c r="DA40" s="1" t="s">
        <v>160</v>
      </c>
      <c r="DB40" s="3">
        <v>1</v>
      </c>
      <c r="DC40" s="3">
        <v>2</v>
      </c>
      <c r="DD40" s="7">
        <f t="shared" si="136"/>
        <v>1.5</v>
      </c>
      <c r="DE40" s="1" t="s">
        <v>376</v>
      </c>
      <c r="DF40" s="3">
        <v>0</v>
      </c>
      <c r="DG40" s="3">
        <v>1</v>
      </c>
      <c r="DH40" s="3">
        <v>0</v>
      </c>
      <c r="DI40" s="3">
        <v>0</v>
      </c>
      <c r="DJ40" s="3">
        <v>0</v>
      </c>
      <c r="DK40" s="3">
        <v>0</v>
      </c>
      <c r="DL40" s="3">
        <v>0</v>
      </c>
      <c r="DM40" s="3">
        <v>0</v>
      </c>
      <c r="DN40" s="3">
        <v>0</v>
      </c>
      <c r="DO40" s="3">
        <v>0</v>
      </c>
      <c r="DP40" s="3">
        <v>0</v>
      </c>
      <c r="DQ40" s="1" t="s">
        <v>154</v>
      </c>
      <c r="DR40" s="1" t="s">
        <v>154</v>
      </c>
      <c r="DT40" s="3">
        <v>100</v>
      </c>
      <c r="DU40" s="5">
        <v>100</v>
      </c>
      <c r="DV40" s="3">
        <v>27</v>
      </c>
      <c r="DW40" s="1" t="s">
        <v>160</v>
      </c>
      <c r="DX40" s="3">
        <v>1</v>
      </c>
      <c r="DY40" s="3">
        <v>2</v>
      </c>
      <c r="DZ40" s="7">
        <f t="shared" si="137"/>
        <v>1.5</v>
      </c>
      <c r="EA40" s="1" t="s">
        <v>376</v>
      </c>
      <c r="EB40" s="3">
        <v>0</v>
      </c>
      <c r="EC40" s="3">
        <v>1</v>
      </c>
      <c r="ED40" s="3">
        <v>0</v>
      </c>
      <c r="EE40" s="3">
        <v>0</v>
      </c>
      <c r="EF40" s="3">
        <v>0</v>
      </c>
      <c r="EG40" s="3">
        <v>0</v>
      </c>
      <c r="EH40" s="3">
        <v>0</v>
      </c>
      <c r="EI40" s="3">
        <v>0</v>
      </c>
      <c r="EJ40" s="3">
        <v>0</v>
      </c>
      <c r="EK40" s="3">
        <v>0</v>
      </c>
      <c r="EL40" s="3">
        <v>0</v>
      </c>
      <c r="EM40" s="1" t="s">
        <v>154</v>
      </c>
      <c r="EN40" s="1" t="s">
        <v>154</v>
      </c>
      <c r="EP40" s="5">
        <v>360</v>
      </c>
      <c r="EQ40" s="3">
        <v>360</v>
      </c>
      <c r="ER40" s="3">
        <v>27</v>
      </c>
      <c r="ES40" s="1" t="s">
        <v>160</v>
      </c>
      <c r="ET40" s="3">
        <v>1</v>
      </c>
      <c r="EU40" s="3">
        <v>2</v>
      </c>
      <c r="EV40" s="7">
        <f t="shared" si="138"/>
        <v>1.5</v>
      </c>
      <c r="EW40" s="1" t="s">
        <v>158</v>
      </c>
      <c r="EX40" s="3">
        <v>1</v>
      </c>
      <c r="EY40" s="3">
        <v>1</v>
      </c>
      <c r="EZ40" s="3">
        <v>0</v>
      </c>
      <c r="FA40" s="3">
        <v>0</v>
      </c>
      <c r="FB40" s="3">
        <v>0</v>
      </c>
      <c r="FC40" s="3">
        <v>0</v>
      </c>
      <c r="FD40" s="3">
        <v>0</v>
      </c>
      <c r="FE40" s="3">
        <v>0</v>
      </c>
      <c r="FF40" s="3">
        <v>0</v>
      </c>
      <c r="FG40" s="3">
        <v>0</v>
      </c>
      <c r="FH40" s="3">
        <v>0</v>
      </c>
      <c r="FJ40" s="1">
        <v>21907023</v>
      </c>
      <c r="FK40" s="1" t="s">
        <v>838</v>
      </c>
      <c r="FL40" s="1" t="s">
        <v>839</v>
      </c>
      <c r="FM40" s="1">
        <v>210</v>
      </c>
    </row>
    <row r="41" spans="1:169" x14ac:dyDescent="0.25">
      <c r="A41" s="1" t="s">
        <v>1113</v>
      </c>
      <c r="B41" s="1" t="s">
        <v>151</v>
      </c>
      <c r="C41" s="1" t="s">
        <v>1145</v>
      </c>
      <c r="D41" s="3" t="s">
        <v>1293</v>
      </c>
      <c r="E41" s="12" t="s">
        <v>1214</v>
      </c>
      <c r="F41" s="3" t="s">
        <v>1276</v>
      </c>
      <c r="G41" s="1" t="s">
        <v>834</v>
      </c>
      <c r="H41" s="1" t="s">
        <v>1532</v>
      </c>
      <c r="I41" s="1" t="s">
        <v>162</v>
      </c>
      <c r="J41" s="1" t="s">
        <v>159</v>
      </c>
      <c r="K41" s="1" t="s">
        <v>154</v>
      </c>
      <c r="L41" s="1" t="s">
        <v>154</v>
      </c>
      <c r="N41" s="3">
        <v>370</v>
      </c>
      <c r="O41" s="5">
        <v>370</v>
      </c>
      <c r="P41" s="3">
        <v>18</v>
      </c>
      <c r="Q41" s="1" t="s">
        <v>160</v>
      </c>
      <c r="R41" s="3">
        <v>2</v>
      </c>
      <c r="S41" s="3">
        <v>4</v>
      </c>
      <c r="T41" s="7">
        <f>AVERAGE(R41:S41)</f>
        <v>3</v>
      </c>
      <c r="U41" s="1" t="s">
        <v>508</v>
      </c>
      <c r="V41" s="3">
        <v>1</v>
      </c>
      <c r="W41" s="3">
        <v>1</v>
      </c>
      <c r="X41" s="3">
        <v>0</v>
      </c>
      <c r="Y41" s="3">
        <v>1</v>
      </c>
      <c r="Z41" s="3">
        <v>1</v>
      </c>
      <c r="AA41" s="3">
        <v>0</v>
      </c>
      <c r="AB41" s="3">
        <v>1</v>
      </c>
      <c r="AC41" s="3">
        <v>0</v>
      </c>
      <c r="AD41" s="3">
        <v>0</v>
      </c>
      <c r="AE41" s="3">
        <v>0</v>
      </c>
      <c r="AF41" s="3">
        <v>0</v>
      </c>
      <c r="AG41" s="1" t="s">
        <v>154</v>
      </c>
      <c r="AH41" s="1" t="s">
        <v>154</v>
      </c>
      <c r="AJ41" s="3">
        <v>380</v>
      </c>
      <c r="AK41" s="5">
        <v>380</v>
      </c>
      <c r="AL41" s="3">
        <v>18</v>
      </c>
      <c r="AM41" s="1" t="s">
        <v>160</v>
      </c>
      <c r="AN41" s="3">
        <v>2</v>
      </c>
      <c r="AO41" s="3">
        <v>4</v>
      </c>
      <c r="AP41" s="7">
        <f>AVERAGE(AN41:AO41)</f>
        <v>3</v>
      </c>
      <c r="AQ41" s="1" t="s">
        <v>167</v>
      </c>
      <c r="AR41" s="3">
        <v>1</v>
      </c>
      <c r="AS41" s="3">
        <v>1</v>
      </c>
      <c r="AT41" s="3">
        <v>0</v>
      </c>
      <c r="AU41" s="3">
        <v>0</v>
      </c>
      <c r="AV41" s="3">
        <v>0</v>
      </c>
      <c r="AW41" s="3">
        <v>0</v>
      </c>
      <c r="AX41" s="3">
        <v>1</v>
      </c>
      <c r="AY41" s="3">
        <v>0</v>
      </c>
      <c r="AZ41" s="3">
        <v>0</v>
      </c>
      <c r="BA41" s="3">
        <v>0</v>
      </c>
      <c r="BB41" s="3">
        <v>0</v>
      </c>
      <c r="BC41" s="1" t="s">
        <v>154</v>
      </c>
      <c r="BD41" s="1" t="s">
        <v>154</v>
      </c>
      <c r="BF41" s="3">
        <v>90</v>
      </c>
      <c r="BG41" s="5">
        <v>90</v>
      </c>
      <c r="BH41" s="3">
        <v>27</v>
      </c>
      <c r="BI41" s="1" t="s">
        <v>160</v>
      </c>
      <c r="BJ41" s="3">
        <v>1</v>
      </c>
      <c r="BK41" s="3">
        <v>2</v>
      </c>
      <c r="BL41" s="7">
        <f t="shared" si="134"/>
        <v>1.5</v>
      </c>
      <c r="BM41" s="1" t="s">
        <v>172</v>
      </c>
      <c r="BN41" s="3">
        <v>1</v>
      </c>
      <c r="BO41" s="3">
        <v>0</v>
      </c>
      <c r="BP41" s="3">
        <v>0</v>
      </c>
      <c r="BQ41" s="3">
        <v>0</v>
      </c>
      <c r="BR41" s="3">
        <v>0</v>
      </c>
      <c r="BS41" s="3">
        <v>0</v>
      </c>
      <c r="BT41" s="3">
        <v>0</v>
      </c>
      <c r="BU41" s="3">
        <v>0</v>
      </c>
      <c r="BV41" s="3">
        <v>0</v>
      </c>
      <c r="BW41" s="3">
        <v>0</v>
      </c>
      <c r="BX41" s="3">
        <v>0</v>
      </c>
      <c r="BY41" s="1" t="s">
        <v>154</v>
      </c>
      <c r="BZ41" s="1" t="s">
        <v>154</v>
      </c>
      <c r="CB41" s="3">
        <v>160</v>
      </c>
      <c r="CC41" s="5">
        <v>160</v>
      </c>
      <c r="CD41" s="3">
        <v>27</v>
      </c>
      <c r="CE41" s="1" t="s">
        <v>160</v>
      </c>
      <c r="CF41" s="3">
        <v>1</v>
      </c>
      <c r="CG41" s="3">
        <v>1</v>
      </c>
      <c r="CH41" s="7">
        <f t="shared" si="140"/>
        <v>1</v>
      </c>
      <c r="CI41" s="1" t="s">
        <v>172</v>
      </c>
      <c r="CJ41" s="3">
        <v>1</v>
      </c>
      <c r="CK41" s="3">
        <v>0</v>
      </c>
      <c r="CL41" s="3">
        <v>0</v>
      </c>
      <c r="CM41" s="3">
        <v>0</v>
      </c>
      <c r="CN41" s="3">
        <v>0</v>
      </c>
      <c r="CO41" s="3">
        <v>0</v>
      </c>
      <c r="CP41" s="3">
        <v>0</v>
      </c>
      <c r="CQ41" s="3">
        <v>0</v>
      </c>
      <c r="CR41" s="3">
        <v>0</v>
      </c>
      <c r="CS41" s="3">
        <v>0</v>
      </c>
      <c r="CT41" s="3">
        <v>0</v>
      </c>
      <c r="CU41" s="1" t="s">
        <v>154</v>
      </c>
      <c r="CV41" s="1" t="s">
        <v>154</v>
      </c>
      <c r="CW41" s="3">
        <v>75</v>
      </c>
      <c r="CX41" s="3">
        <v>80</v>
      </c>
      <c r="CY41" s="11">
        <f t="shared" si="139"/>
        <v>106.66666666666667</v>
      </c>
      <c r="CZ41" s="3">
        <v>27</v>
      </c>
      <c r="DA41" s="1" t="s">
        <v>160</v>
      </c>
      <c r="DB41" s="3">
        <v>1</v>
      </c>
      <c r="DC41" s="3">
        <v>2</v>
      </c>
      <c r="DD41" s="7">
        <f t="shared" si="136"/>
        <v>1.5</v>
      </c>
      <c r="DE41" s="1" t="s">
        <v>172</v>
      </c>
      <c r="DF41" s="3">
        <v>1</v>
      </c>
      <c r="DG41" s="3">
        <v>0</v>
      </c>
      <c r="DH41" s="3">
        <v>0</v>
      </c>
      <c r="DI41" s="3">
        <v>0</v>
      </c>
      <c r="DJ41" s="3">
        <v>0</v>
      </c>
      <c r="DK41" s="3">
        <v>0</v>
      </c>
      <c r="DL41" s="3">
        <v>0</v>
      </c>
      <c r="DM41" s="3">
        <v>0</v>
      </c>
      <c r="DN41" s="3">
        <v>0</v>
      </c>
      <c r="DO41" s="3">
        <v>0</v>
      </c>
      <c r="DP41" s="3">
        <v>0</v>
      </c>
      <c r="DQ41" s="1" t="s">
        <v>154</v>
      </c>
      <c r="DR41" s="1" t="s">
        <v>154</v>
      </c>
      <c r="DT41" s="3">
        <v>100</v>
      </c>
      <c r="DU41" s="5">
        <v>100</v>
      </c>
      <c r="DV41" s="3">
        <v>27</v>
      </c>
      <c r="DW41" s="1" t="s">
        <v>160</v>
      </c>
      <c r="DX41" s="3">
        <v>1</v>
      </c>
      <c r="DY41" s="3">
        <v>2</v>
      </c>
      <c r="DZ41" s="7">
        <f t="shared" si="137"/>
        <v>1.5</v>
      </c>
      <c r="EA41" s="1" t="s">
        <v>172</v>
      </c>
      <c r="EB41" s="3">
        <v>1</v>
      </c>
      <c r="EC41" s="3">
        <v>0</v>
      </c>
      <c r="ED41" s="3">
        <v>0</v>
      </c>
      <c r="EE41" s="3">
        <v>0</v>
      </c>
      <c r="EF41" s="3">
        <v>0</v>
      </c>
      <c r="EG41" s="3">
        <v>0</v>
      </c>
      <c r="EH41" s="3">
        <v>0</v>
      </c>
      <c r="EI41" s="3">
        <v>0</v>
      </c>
      <c r="EJ41" s="3">
        <v>0</v>
      </c>
      <c r="EK41" s="3">
        <v>0</v>
      </c>
      <c r="EL41" s="3">
        <v>0</v>
      </c>
      <c r="EM41" s="1" t="s">
        <v>154</v>
      </c>
      <c r="EN41" s="1" t="s">
        <v>154</v>
      </c>
      <c r="EP41" s="5">
        <v>360</v>
      </c>
      <c r="EQ41" s="3">
        <v>360</v>
      </c>
      <c r="ER41" s="3">
        <v>27</v>
      </c>
      <c r="ES41" s="1" t="s">
        <v>160</v>
      </c>
      <c r="ET41" s="3">
        <v>1</v>
      </c>
      <c r="EU41" s="3">
        <v>2</v>
      </c>
      <c r="EV41" s="7">
        <f t="shared" si="138"/>
        <v>1.5</v>
      </c>
      <c r="EW41" s="1" t="s">
        <v>158</v>
      </c>
      <c r="EX41" s="3">
        <v>1</v>
      </c>
      <c r="EY41" s="3">
        <v>1</v>
      </c>
      <c r="EZ41" s="3">
        <v>0</v>
      </c>
      <c r="FA41" s="3">
        <v>0</v>
      </c>
      <c r="FB41" s="3">
        <v>0</v>
      </c>
      <c r="FC41" s="3">
        <v>0</v>
      </c>
      <c r="FD41" s="3">
        <v>0</v>
      </c>
      <c r="FE41" s="3">
        <v>0</v>
      </c>
      <c r="FF41" s="3">
        <v>0</v>
      </c>
      <c r="FG41" s="3">
        <v>0</v>
      </c>
      <c r="FH41" s="3">
        <v>0</v>
      </c>
      <c r="FJ41" s="1">
        <v>21907022</v>
      </c>
      <c r="FK41" s="1" t="s">
        <v>835</v>
      </c>
      <c r="FL41" s="1" t="s">
        <v>836</v>
      </c>
      <c r="FM41" s="1">
        <v>209</v>
      </c>
    </row>
    <row r="42" spans="1:169" x14ac:dyDescent="0.25">
      <c r="A42" s="1" t="s">
        <v>1114</v>
      </c>
      <c r="B42" s="1" t="s">
        <v>161</v>
      </c>
      <c r="C42" s="1" t="s">
        <v>1145</v>
      </c>
      <c r="D42" s="3" t="s">
        <v>1293</v>
      </c>
      <c r="E42" s="12" t="s">
        <v>1214</v>
      </c>
      <c r="F42" s="3" t="s">
        <v>1276</v>
      </c>
      <c r="G42" s="1" t="s">
        <v>837</v>
      </c>
      <c r="H42" s="1" t="s">
        <v>1532</v>
      </c>
      <c r="I42" s="1" t="s">
        <v>162</v>
      </c>
      <c r="J42" s="1" t="s">
        <v>159</v>
      </c>
      <c r="K42" s="1" t="s">
        <v>154</v>
      </c>
      <c r="L42" s="1" t="s">
        <v>154</v>
      </c>
      <c r="N42" s="3">
        <v>360</v>
      </c>
      <c r="O42" s="5">
        <v>360</v>
      </c>
      <c r="P42" s="3">
        <v>18</v>
      </c>
      <c r="Q42" s="1" t="s">
        <v>160</v>
      </c>
      <c r="R42" s="3">
        <v>2</v>
      </c>
      <c r="S42" s="3">
        <v>5</v>
      </c>
      <c r="T42" s="7">
        <f>AVERAGE(R42:S42)</f>
        <v>3.5</v>
      </c>
      <c r="U42" s="1" t="s">
        <v>236</v>
      </c>
      <c r="V42" s="3">
        <v>1</v>
      </c>
      <c r="W42" s="3">
        <v>0</v>
      </c>
      <c r="X42" s="3">
        <v>0</v>
      </c>
      <c r="Y42" s="3">
        <v>1</v>
      </c>
      <c r="Z42" s="3">
        <v>0</v>
      </c>
      <c r="AA42" s="3">
        <v>0</v>
      </c>
      <c r="AB42" s="3">
        <v>1</v>
      </c>
      <c r="AC42" s="3">
        <v>0</v>
      </c>
      <c r="AD42" s="3">
        <v>0</v>
      </c>
      <c r="AE42" s="3">
        <v>0</v>
      </c>
      <c r="AF42" s="3">
        <v>0</v>
      </c>
      <c r="AG42" s="1" t="s">
        <v>154</v>
      </c>
      <c r="AH42" s="1" t="s">
        <v>154</v>
      </c>
      <c r="AJ42" s="3">
        <v>380</v>
      </c>
      <c r="AK42" s="5">
        <v>380</v>
      </c>
      <c r="AL42" s="3">
        <v>18</v>
      </c>
      <c r="AM42" s="1" t="s">
        <v>160</v>
      </c>
      <c r="AN42" s="3">
        <v>2</v>
      </c>
      <c r="AO42" s="3">
        <v>5</v>
      </c>
      <c r="AP42" s="7">
        <f>AVERAGE(AN42:AO42)</f>
        <v>3.5</v>
      </c>
      <c r="AQ42" s="1" t="s">
        <v>376</v>
      </c>
      <c r="AR42" s="3">
        <v>0</v>
      </c>
      <c r="AS42" s="3">
        <v>1</v>
      </c>
      <c r="AT42" s="3">
        <v>0</v>
      </c>
      <c r="AU42" s="3">
        <v>0</v>
      </c>
      <c r="AV42" s="3">
        <v>0</v>
      </c>
      <c r="AW42" s="3">
        <v>0</v>
      </c>
      <c r="AX42" s="3">
        <v>0</v>
      </c>
      <c r="AY42" s="3">
        <v>0</v>
      </c>
      <c r="AZ42" s="3">
        <v>0</v>
      </c>
      <c r="BA42" s="3">
        <v>0</v>
      </c>
      <c r="BB42" s="3">
        <v>0</v>
      </c>
      <c r="BC42" s="1" t="s">
        <v>154</v>
      </c>
      <c r="BD42" s="1" t="s">
        <v>154</v>
      </c>
      <c r="BF42" s="3">
        <v>80</v>
      </c>
      <c r="BG42" s="5">
        <v>80</v>
      </c>
      <c r="BH42" s="3">
        <v>27</v>
      </c>
      <c r="BI42" s="1" t="s">
        <v>160</v>
      </c>
      <c r="BJ42" s="3">
        <v>1</v>
      </c>
      <c r="BK42" s="3">
        <v>2</v>
      </c>
      <c r="BL42" s="7">
        <f t="shared" si="134"/>
        <v>1.5</v>
      </c>
      <c r="BM42" s="1" t="s">
        <v>158</v>
      </c>
      <c r="BN42" s="3">
        <v>1</v>
      </c>
      <c r="BO42" s="3">
        <v>1</v>
      </c>
      <c r="BP42" s="3">
        <v>0</v>
      </c>
      <c r="BQ42" s="3">
        <v>0</v>
      </c>
      <c r="BR42" s="3">
        <v>0</v>
      </c>
      <c r="BS42" s="3">
        <v>0</v>
      </c>
      <c r="BT42" s="3">
        <v>0</v>
      </c>
      <c r="BU42" s="3">
        <v>0</v>
      </c>
      <c r="BV42" s="3">
        <v>0</v>
      </c>
      <c r="BW42" s="3">
        <v>0</v>
      </c>
      <c r="BX42" s="3">
        <v>0</v>
      </c>
      <c r="BY42" s="1" t="s">
        <v>154</v>
      </c>
      <c r="BZ42" s="1" t="s">
        <v>154</v>
      </c>
      <c r="CB42" s="3">
        <v>140</v>
      </c>
      <c r="CC42" s="5">
        <v>140</v>
      </c>
      <c r="CD42" s="3">
        <v>27</v>
      </c>
      <c r="CE42" s="1" t="s">
        <v>160</v>
      </c>
      <c r="CF42" s="3">
        <v>1</v>
      </c>
      <c r="CG42" s="3">
        <v>1</v>
      </c>
      <c r="CH42" s="7">
        <f t="shared" si="140"/>
        <v>1</v>
      </c>
      <c r="CI42" s="1" t="s">
        <v>158</v>
      </c>
      <c r="CJ42" s="3">
        <v>1</v>
      </c>
      <c r="CK42" s="3">
        <v>1</v>
      </c>
      <c r="CL42" s="3">
        <v>0</v>
      </c>
      <c r="CM42" s="3">
        <v>0</v>
      </c>
      <c r="CN42" s="3">
        <v>0</v>
      </c>
      <c r="CO42" s="3">
        <v>0</v>
      </c>
      <c r="CP42" s="3">
        <v>0</v>
      </c>
      <c r="CQ42" s="3">
        <v>0</v>
      </c>
      <c r="CR42" s="3">
        <v>0</v>
      </c>
      <c r="CS42" s="3">
        <v>0</v>
      </c>
      <c r="CT42" s="3">
        <v>0</v>
      </c>
      <c r="CU42" s="1" t="s">
        <v>154</v>
      </c>
      <c r="CV42" s="1" t="s">
        <v>154</v>
      </c>
      <c r="CW42" s="3">
        <v>80</v>
      </c>
      <c r="CX42" s="3">
        <v>100</v>
      </c>
      <c r="CY42" s="11">
        <f t="shared" si="139"/>
        <v>125</v>
      </c>
      <c r="CZ42" s="3">
        <v>27</v>
      </c>
      <c r="DA42" s="1" t="s">
        <v>160</v>
      </c>
      <c r="DB42" s="3">
        <v>1</v>
      </c>
      <c r="DC42" s="3">
        <v>2</v>
      </c>
      <c r="DD42" s="7">
        <f t="shared" si="136"/>
        <v>1.5</v>
      </c>
      <c r="DE42" s="1" t="s">
        <v>158</v>
      </c>
      <c r="DF42" s="3">
        <v>1</v>
      </c>
      <c r="DG42" s="3">
        <v>1</v>
      </c>
      <c r="DH42" s="3">
        <v>0</v>
      </c>
      <c r="DI42" s="3">
        <v>0</v>
      </c>
      <c r="DJ42" s="3">
        <v>0</v>
      </c>
      <c r="DK42" s="3">
        <v>0</v>
      </c>
      <c r="DL42" s="3">
        <v>0</v>
      </c>
      <c r="DM42" s="3">
        <v>0</v>
      </c>
      <c r="DN42" s="3">
        <v>0</v>
      </c>
      <c r="DO42" s="3">
        <v>0</v>
      </c>
      <c r="DP42" s="3">
        <v>0</v>
      </c>
      <c r="DQ42" s="1" t="s">
        <v>154</v>
      </c>
      <c r="DR42" s="1" t="s">
        <v>154</v>
      </c>
      <c r="DT42" s="3">
        <v>100</v>
      </c>
      <c r="DU42" s="5">
        <v>100</v>
      </c>
      <c r="DV42" s="3">
        <v>27</v>
      </c>
      <c r="DW42" s="1" t="s">
        <v>160</v>
      </c>
      <c r="DX42" s="3">
        <v>1</v>
      </c>
      <c r="DY42" s="3">
        <v>2</v>
      </c>
      <c r="DZ42" s="7">
        <f t="shared" si="137"/>
        <v>1.5</v>
      </c>
      <c r="EA42" s="1" t="s">
        <v>158</v>
      </c>
      <c r="EB42" s="3">
        <v>1</v>
      </c>
      <c r="EC42" s="3">
        <v>1</v>
      </c>
      <c r="ED42" s="3">
        <v>0</v>
      </c>
      <c r="EE42" s="3">
        <v>0</v>
      </c>
      <c r="EF42" s="3">
        <v>0</v>
      </c>
      <c r="EG42" s="3">
        <v>0</v>
      </c>
      <c r="EH42" s="3">
        <v>0</v>
      </c>
      <c r="EI42" s="3">
        <v>0</v>
      </c>
      <c r="EJ42" s="3">
        <v>0</v>
      </c>
      <c r="EK42" s="3">
        <v>0</v>
      </c>
      <c r="EL42" s="3">
        <v>0</v>
      </c>
      <c r="EM42" s="1" t="s">
        <v>154</v>
      </c>
      <c r="EN42" s="1" t="s">
        <v>154</v>
      </c>
      <c r="EP42" s="5">
        <v>370</v>
      </c>
      <c r="EQ42" s="3">
        <v>370</v>
      </c>
      <c r="ER42" s="3">
        <v>27</v>
      </c>
      <c r="ES42" s="1" t="s">
        <v>160</v>
      </c>
      <c r="ET42" s="3">
        <v>1</v>
      </c>
      <c r="EU42" s="3">
        <v>2</v>
      </c>
      <c r="EV42" s="7">
        <f t="shared" si="138"/>
        <v>1.5</v>
      </c>
      <c r="EW42" s="1" t="s">
        <v>172</v>
      </c>
      <c r="EX42" s="3">
        <v>1</v>
      </c>
      <c r="EY42" s="3">
        <v>0</v>
      </c>
      <c r="EZ42" s="3">
        <v>0</v>
      </c>
      <c r="FA42" s="3">
        <v>0</v>
      </c>
      <c r="FB42" s="3">
        <v>0</v>
      </c>
      <c r="FC42" s="3">
        <v>0</v>
      </c>
      <c r="FD42" s="3">
        <v>0</v>
      </c>
      <c r="FE42" s="3">
        <v>0</v>
      </c>
      <c r="FF42" s="3">
        <v>0</v>
      </c>
      <c r="FG42" s="3">
        <v>0</v>
      </c>
      <c r="FH42" s="3">
        <v>0</v>
      </c>
      <c r="FJ42" s="1">
        <v>21907024</v>
      </c>
      <c r="FK42" s="1" t="s">
        <v>840</v>
      </c>
      <c r="FL42" s="1" t="s">
        <v>841</v>
      </c>
      <c r="FM42" s="1">
        <v>211</v>
      </c>
    </row>
    <row r="43" spans="1:169" x14ac:dyDescent="0.25">
      <c r="A43" s="1" t="s">
        <v>1124</v>
      </c>
      <c r="B43" s="1" t="s">
        <v>161</v>
      </c>
      <c r="C43" s="1" t="s">
        <v>1138</v>
      </c>
      <c r="D43" s="3" t="s">
        <v>1285</v>
      </c>
      <c r="E43" s="12" t="s">
        <v>1181</v>
      </c>
      <c r="F43" s="3" t="s">
        <v>1241</v>
      </c>
      <c r="G43" s="1" t="s">
        <v>898</v>
      </c>
      <c r="H43" s="1" t="s">
        <v>1389</v>
      </c>
      <c r="I43" s="1" t="s">
        <v>162</v>
      </c>
      <c r="J43" s="1" t="s">
        <v>159</v>
      </c>
      <c r="K43" s="1" t="s">
        <v>154</v>
      </c>
      <c r="L43" s="1" t="s">
        <v>154</v>
      </c>
      <c r="N43" s="3">
        <v>325</v>
      </c>
      <c r="O43" s="5">
        <v>325</v>
      </c>
      <c r="P43" s="3">
        <v>24</v>
      </c>
      <c r="Q43" s="1" t="s">
        <v>160</v>
      </c>
      <c r="R43" s="3">
        <v>2</v>
      </c>
      <c r="T43" s="7">
        <f>AVERAGE(R43:S43)</f>
        <v>2</v>
      </c>
      <c r="U43" s="1" t="s">
        <v>895</v>
      </c>
      <c r="V43" s="3">
        <v>0</v>
      </c>
      <c r="W43" s="3">
        <v>0</v>
      </c>
      <c r="X43" s="3">
        <v>0</v>
      </c>
      <c r="Y43" s="3">
        <v>1</v>
      </c>
      <c r="Z43" s="3">
        <v>0</v>
      </c>
      <c r="AA43" s="3">
        <v>1</v>
      </c>
      <c r="AB43" s="3">
        <v>1</v>
      </c>
      <c r="AC43" s="3">
        <v>0</v>
      </c>
      <c r="AD43" s="3">
        <v>0</v>
      </c>
      <c r="AE43" s="3">
        <v>0</v>
      </c>
      <c r="AF43" s="3">
        <v>0</v>
      </c>
      <c r="AG43" s="1" t="s">
        <v>154</v>
      </c>
      <c r="AH43" s="1" t="s">
        <v>154</v>
      </c>
      <c r="AJ43" s="3">
        <v>320</v>
      </c>
      <c r="AK43" s="5">
        <v>320</v>
      </c>
      <c r="AL43" s="3">
        <v>24</v>
      </c>
      <c r="AM43" s="1" t="s">
        <v>160</v>
      </c>
      <c r="AN43" s="3">
        <v>2</v>
      </c>
      <c r="AO43" s="3">
        <v>3</v>
      </c>
      <c r="AP43" s="7">
        <f>AVERAGE(AN43:AO43)</f>
        <v>2.5</v>
      </c>
      <c r="AQ43" s="1" t="s">
        <v>895</v>
      </c>
      <c r="AR43" s="3">
        <v>0</v>
      </c>
      <c r="AS43" s="3">
        <v>0</v>
      </c>
      <c r="AT43" s="3">
        <v>0</v>
      </c>
      <c r="AU43" s="3">
        <v>1</v>
      </c>
      <c r="AV43" s="3">
        <v>0</v>
      </c>
      <c r="AW43" s="3">
        <v>1</v>
      </c>
      <c r="AX43" s="3">
        <v>1</v>
      </c>
      <c r="AY43" s="3">
        <v>0</v>
      </c>
      <c r="AZ43" s="3">
        <v>0</v>
      </c>
      <c r="BA43" s="3">
        <v>0</v>
      </c>
      <c r="BB43" s="3">
        <v>0</v>
      </c>
      <c r="BC43" s="1" t="s">
        <v>154</v>
      </c>
      <c r="BD43" s="1" t="s">
        <v>154</v>
      </c>
      <c r="BF43" s="3">
        <v>100</v>
      </c>
      <c r="BG43" s="5">
        <v>100</v>
      </c>
      <c r="BH43" s="3">
        <v>15</v>
      </c>
      <c r="BI43" s="1" t="s">
        <v>160</v>
      </c>
      <c r="BJ43" s="3">
        <v>3</v>
      </c>
      <c r="BL43" s="7">
        <f t="shared" si="134"/>
        <v>3</v>
      </c>
      <c r="BM43" s="1" t="s">
        <v>899</v>
      </c>
      <c r="BN43" s="3">
        <v>0</v>
      </c>
      <c r="BO43" s="3">
        <v>0</v>
      </c>
      <c r="BP43" s="3">
        <v>0</v>
      </c>
      <c r="BQ43" s="3">
        <v>0</v>
      </c>
      <c r="BR43" s="3">
        <v>0</v>
      </c>
      <c r="BS43" s="3">
        <v>1</v>
      </c>
      <c r="BT43" s="3">
        <v>1</v>
      </c>
      <c r="BU43" s="3">
        <v>0</v>
      </c>
      <c r="BV43" s="3">
        <v>0</v>
      </c>
      <c r="BW43" s="3">
        <v>0</v>
      </c>
      <c r="BX43" s="3">
        <v>0</v>
      </c>
      <c r="BY43" s="1" t="s">
        <v>154</v>
      </c>
      <c r="BZ43" s="1" t="s">
        <v>154</v>
      </c>
      <c r="CB43" s="3">
        <v>150</v>
      </c>
      <c r="CC43" s="5">
        <v>150</v>
      </c>
      <c r="CD43" s="3">
        <v>15</v>
      </c>
      <c r="CE43" s="1" t="s">
        <v>160</v>
      </c>
      <c r="CF43" s="3">
        <v>1</v>
      </c>
      <c r="CH43" s="7">
        <f t="shared" si="140"/>
        <v>1</v>
      </c>
      <c r="CI43" s="1" t="s">
        <v>485</v>
      </c>
      <c r="CJ43" s="3">
        <v>0</v>
      </c>
      <c r="CK43" s="3">
        <v>0</v>
      </c>
      <c r="CL43" s="3">
        <v>0</v>
      </c>
      <c r="CM43" s="3">
        <v>0</v>
      </c>
      <c r="CN43" s="3">
        <v>1</v>
      </c>
      <c r="CO43" s="3">
        <v>0</v>
      </c>
      <c r="CP43" s="3">
        <v>0</v>
      </c>
      <c r="CQ43" s="3">
        <v>0</v>
      </c>
      <c r="CR43" s="3">
        <v>0</v>
      </c>
      <c r="CS43" s="3">
        <v>0</v>
      </c>
      <c r="CT43" s="3">
        <v>0</v>
      </c>
      <c r="CU43" s="1" t="s">
        <v>154</v>
      </c>
      <c r="CV43" s="1" t="s">
        <v>154</v>
      </c>
      <c r="CW43" s="3">
        <v>70</v>
      </c>
      <c r="CX43" s="3">
        <v>80</v>
      </c>
      <c r="CY43" s="11">
        <f t="shared" si="139"/>
        <v>114.28571428571428</v>
      </c>
      <c r="CZ43" s="3">
        <v>15</v>
      </c>
      <c r="DA43" s="1" t="s">
        <v>160</v>
      </c>
      <c r="DB43" s="3">
        <v>3</v>
      </c>
      <c r="DD43" s="7">
        <f t="shared" si="136"/>
        <v>3</v>
      </c>
      <c r="DE43" s="1" t="s">
        <v>206</v>
      </c>
      <c r="DF43" s="3">
        <v>1</v>
      </c>
      <c r="DG43" s="3">
        <v>0</v>
      </c>
      <c r="DH43" s="3">
        <v>0</v>
      </c>
      <c r="DI43" s="3">
        <v>0</v>
      </c>
      <c r="DJ43" s="3">
        <v>0</v>
      </c>
      <c r="DK43" s="3">
        <v>1</v>
      </c>
      <c r="DL43" s="3">
        <v>1</v>
      </c>
      <c r="DM43" s="3">
        <v>0</v>
      </c>
      <c r="DN43" s="3">
        <v>0</v>
      </c>
      <c r="DO43" s="3">
        <v>0</v>
      </c>
      <c r="DP43" s="3">
        <v>0</v>
      </c>
      <c r="DQ43" s="1" t="s">
        <v>154</v>
      </c>
      <c r="DR43" s="1" t="s">
        <v>157</v>
      </c>
      <c r="DS43" s="3">
        <v>50</v>
      </c>
      <c r="DT43" s="3">
        <v>50</v>
      </c>
      <c r="DU43" s="5">
        <v>100</v>
      </c>
      <c r="DV43" s="3">
        <v>15</v>
      </c>
      <c r="DW43" s="1" t="s">
        <v>160</v>
      </c>
      <c r="DX43" s="3">
        <v>2</v>
      </c>
      <c r="DY43" s="3">
        <v>3</v>
      </c>
      <c r="DZ43" s="7">
        <f t="shared" si="137"/>
        <v>2.5</v>
      </c>
      <c r="EA43" s="1" t="s">
        <v>206</v>
      </c>
      <c r="EB43" s="3">
        <v>1</v>
      </c>
      <c r="EC43" s="3">
        <v>0</v>
      </c>
      <c r="ED43" s="3">
        <v>0</v>
      </c>
      <c r="EE43" s="3">
        <v>0</v>
      </c>
      <c r="EF43" s="3">
        <v>0</v>
      </c>
      <c r="EG43" s="3">
        <v>1</v>
      </c>
      <c r="EH43" s="3">
        <v>1</v>
      </c>
      <c r="EI43" s="3">
        <v>0</v>
      </c>
      <c r="EJ43" s="3">
        <v>0</v>
      </c>
      <c r="EK43" s="3">
        <v>0</v>
      </c>
      <c r="EL43" s="3">
        <v>0</v>
      </c>
      <c r="EM43" s="1" t="s">
        <v>154</v>
      </c>
      <c r="EN43" s="1" t="s">
        <v>154</v>
      </c>
      <c r="EP43" s="5">
        <v>300</v>
      </c>
      <c r="EQ43" s="3">
        <v>300</v>
      </c>
      <c r="ER43" s="3">
        <v>15</v>
      </c>
      <c r="ES43" s="1" t="s">
        <v>160</v>
      </c>
      <c r="ET43" s="3">
        <v>2</v>
      </c>
      <c r="EV43" s="7">
        <f t="shared" si="138"/>
        <v>2</v>
      </c>
      <c r="EW43" s="1" t="s">
        <v>206</v>
      </c>
      <c r="EX43" s="3">
        <v>1</v>
      </c>
      <c r="EY43" s="3">
        <v>0</v>
      </c>
      <c r="EZ43" s="3">
        <v>0</v>
      </c>
      <c r="FA43" s="3">
        <v>0</v>
      </c>
      <c r="FB43" s="3">
        <v>0</v>
      </c>
      <c r="FC43" s="3">
        <v>1</v>
      </c>
      <c r="FD43" s="3">
        <v>1</v>
      </c>
      <c r="FE43" s="3">
        <v>0</v>
      </c>
      <c r="FF43" s="3">
        <v>0</v>
      </c>
      <c r="FG43" s="3">
        <v>0</v>
      </c>
      <c r="FH43" s="3">
        <v>0</v>
      </c>
      <c r="FJ43" s="1">
        <v>21930972</v>
      </c>
      <c r="FK43" s="1" t="s">
        <v>900</v>
      </c>
      <c r="FL43" s="1" t="s">
        <v>901</v>
      </c>
      <c r="FM43" s="1">
        <v>229</v>
      </c>
    </row>
    <row r="44" spans="1:169" x14ac:dyDescent="0.25">
      <c r="A44" s="1" t="s">
        <v>938</v>
      </c>
      <c r="B44" s="1" t="s">
        <v>175</v>
      </c>
      <c r="C44" s="1" t="s">
        <v>1145</v>
      </c>
      <c r="D44" s="3" t="s">
        <v>1293</v>
      </c>
      <c r="E44" s="12" t="s">
        <v>1216</v>
      </c>
      <c r="F44" s="3" t="s">
        <v>1278</v>
      </c>
      <c r="G44" s="1" t="s">
        <v>478</v>
      </c>
      <c r="H44" s="1" t="s">
        <v>1524</v>
      </c>
      <c r="I44" s="1" t="s">
        <v>162</v>
      </c>
      <c r="J44" s="1" t="s">
        <v>159</v>
      </c>
      <c r="K44" s="1" t="s">
        <v>157</v>
      </c>
      <c r="T44" s="7"/>
      <c r="AG44" s="1" t="s">
        <v>157</v>
      </c>
      <c r="AP44" s="7"/>
      <c r="BC44" s="1" t="s">
        <v>154</v>
      </c>
      <c r="BD44" s="1" t="s">
        <v>154</v>
      </c>
      <c r="BF44" s="3">
        <v>50</v>
      </c>
      <c r="BG44" s="5">
        <v>50</v>
      </c>
      <c r="BH44" s="3">
        <v>27</v>
      </c>
      <c r="BI44" s="1" t="s">
        <v>160</v>
      </c>
      <c r="BJ44" s="3">
        <v>2</v>
      </c>
      <c r="BK44" s="3">
        <v>3</v>
      </c>
      <c r="BL44" s="7">
        <f t="shared" si="134"/>
        <v>2.5</v>
      </c>
      <c r="BM44" s="1" t="s">
        <v>178</v>
      </c>
      <c r="BN44" s="3">
        <v>1</v>
      </c>
      <c r="BO44" s="3">
        <v>0</v>
      </c>
      <c r="BP44" s="3">
        <v>0</v>
      </c>
      <c r="BQ44" s="3">
        <v>0</v>
      </c>
      <c r="BR44" s="3">
        <v>0</v>
      </c>
      <c r="BS44" s="3">
        <v>0</v>
      </c>
      <c r="BT44" s="3">
        <v>1</v>
      </c>
      <c r="BU44" s="3">
        <v>0</v>
      </c>
      <c r="BV44" s="3">
        <v>0</v>
      </c>
      <c r="BW44" s="3">
        <v>0</v>
      </c>
      <c r="BX44" s="3">
        <v>0</v>
      </c>
      <c r="BY44" s="1" t="s">
        <v>154</v>
      </c>
      <c r="BZ44" s="1" t="s">
        <v>157</v>
      </c>
      <c r="CA44" s="3">
        <v>2</v>
      </c>
      <c r="CB44" s="3">
        <v>100</v>
      </c>
      <c r="CC44" s="5"/>
      <c r="CD44" s="3">
        <v>18</v>
      </c>
      <c r="CE44" s="1" t="s">
        <v>160</v>
      </c>
      <c r="CF44" s="3">
        <v>1</v>
      </c>
      <c r="CG44" s="3">
        <v>2</v>
      </c>
      <c r="CH44" s="7">
        <f t="shared" si="140"/>
        <v>1.5</v>
      </c>
      <c r="CI44" s="1" t="s">
        <v>172</v>
      </c>
      <c r="CJ44" s="3">
        <v>1</v>
      </c>
      <c r="CK44" s="3">
        <v>0</v>
      </c>
      <c r="CL44" s="3">
        <v>0</v>
      </c>
      <c r="CM44" s="3">
        <v>0</v>
      </c>
      <c r="CN44" s="3">
        <v>0</v>
      </c>
      <c r="CO44" s="3">
        <v>0</v>
      </c>
      <c r="CP44" s="3">
        <v>0</v>
      </c>
      <c r="CQ44" s="3">
        <v>0</v>
      </c>
      <c r="CR44" s="3">
        <v>0</v>
      </c>
      <c r="CS44" s="3">
        <v>0</v>
      </c>
      <c r="CT44" s="3">
        <v>0</v>
      </c>
      <c r="CU44" s="1" t="s">
        <v>154</v>
      </c>
      <c r="CV44" s="1" t="s">
        <v>154</v>
      </c>
      <c r="CW44" s="3">
        <v>80</v>
      </c>
      <c r="CX44" s="3">
        <v>60</v>
      </c>
      <c r="CY44" s="11">
        <f t="shared" si="139"/>
        <v>75</v>
      </c>
      <c r="CZ44" s="3">
        <v>23</v>
      </c>
      <c r="DA44" s="1" t="s">
        <v>160</v>
      </c>
      <c r="DB44" s="3">
        <v>1</v>
      </c>
      <c r="DC44" s="3">
        <v>2</v>
      </c>
      <c r="DD44" s="7">
        <f t="shared" si="136"/>
        <v>1.5</v>
      </c>
      <c r="DE44" s="1" t="s">
        <v>172</v>
      </c>
      <c r="DF44" s="3">
        <v>1</v>
      </c>
      <c r="DG44" s="3">
        <v>0</v>
      </c>
      <c r="DH44" s="3">
        <v>0</v>
      </c>
      <c r="DI44" s="3">
        <v>0</v>
      </c>
      <c r="DJ44" s="3">
        <v>0</v>
      </c>
      <c r="DK44" s="3">
        <v>0</v>
      </c>
      <c r="DL44" s="3">
        <v>0</v>
      </c>
      <c r="DM44" s="3">
        <v>0</v>
      </c>
      <c r="DN44" s="3">
        <v>0</v>
      </c>
      <c r="DO44" s="3">
        <v>0</v>
      </c>
      <c r="DP44" s="3">
        <v>0</v>
      </c>
      <c r="DQ44" s="1" t="s">
        <v>154</v>
      </c>
      <c r="DR44" s="1" t="s">
        <v>154</v>
      </c>
      <c r="DT44" s="3">
        <v>50</v>
      </c>
      <c r="DU44" s="5">
        <v>50</v>
      </c>
      <c r="DV44" s="3">
        <v>23</v>
      </c>
      <c r="DW44" s="1" t="s">
        <v>160</v>
      </c>
      <c r="DX44" s="3">
        <v>1</v>
      </c>
      <c r="DY44" s="3">
        <v>2</v>
      </c>
      <c r="DZ44" s="7">
        <f t="shared" si="137"/>
        <v>1.5</v>
      </c>
      <c r="EA44" s="1" t="s">
        <v>172</v>
      </c>
      <c r="EB44" s="3">
        <v>1</v>
      </c>
      <c r="EC44" s="3">
        <v>0</v>
      </c>
      <c r="ED44" s="3">
        <v>0</v>
      </c>
      <c r="EE44" s="3">
        <v>0</v>
      </c>
      <c r="EF44" s="3">
        <v>0</v>
      </c>
      <c r="EG44" s="3">
        <v>0</v>
      </c>
      <c r="EH44" s="3">
        <v>0</v>
      </c>
      <c r="EI44" s="3">
        <v>0</v>
      </c>
      <c r="EJ44" s="3">
        <v>0</v>
      </c>
      <c r="EK44" s="3">
        <v>0</v>
      </c>
      <c r="EL44" s="3">
        <v>0</v>
      </c>
      <c r="EM44" s="1" t="s">
        <v>154</v>
      </c>
      <c r="EN44" s="1" t="s">
        <v>157</v>
      </c>
      <c r="EO44" s="3">
        <v>20</v>
      </c>
      <c r="EP44" s="5">
        <v>950</v>
      </c>
      <c r="EQ44" s="3">
        <f>EP44/EO44*10</f>
        <v>475</v>
      </c>
      <c r="ER44" s="3">
        <v>27</v>
      </c>
      <c r="ES44" s="1" t="s">
        <v>160</v>
      </c>
      <c r="ET44" s="3">
        <v>2</v>
      </c>
      <c r="EU44" s="1">
        <v>3</v>
      </c>
      <c r="EV44" s="7">
        <f t="shared" si="138"/>
        <v>2.5</v>
      </c>
      <c r="EW44" s="1" t="s">
        <v>172</v>
      </c>
      <c r="EX44" s="3">
        <v>1</v>
      </c>
      <c r="EY44" s="3">
        <v>0</v>
      </c>
      <c r="EZ44" s="3">
        <v>0</v>
      </c>
      <c r="FA44" s="3">
        <v>0</v>
      </c>
      <c r="FB44" s="3">
        <v>0</v>
      </c>
      <c r="FC44" s="3">
        <v>0</v>
      </c>
      <c r="FD44" s="3">
        <v>0</v>
      </c>
      <c r="FE44" s="3">
        <v>0</v>
      </c>
      <c r="FF44" s="3">
        <v>0</v>
      </c>
      <c r="FG44" s="3">
        <v>0</v>
      </c>
      <c r="FH44" s="3">
        <v>0</v>
      </c>
      <c r="FI44" s="1" t="s">
        <v>482</v>
      </c>
      <c r="FJ44" s="1">
        <v>21781952</v>
      </c>
      <c r="FK44" s="1" t="s">
        <v>483</v>
      </c>
      <c r="FL44" s="1" t="s">
        <v>484</v>
      </c>
      <c r="FM44" s="1">
        <v>93</v>
      </c>
    </row>
    <row r="45" spans="1:169" x14ac:dyDescent="0.25">
      <c r="A45" s="1" t="s">
        <v>939</v>
      </c>
      <c r="B45" s="1" t="s">
        <v>175</v>
      </c>
      <c r="C45" s="1" t="s">
        <v>1145</v>
      </c>
      <c r="D45" s="3" t="s">
        <v>1293</v>
      </c>
      <c r="E45" s="12" t="s">
        <v>1216</v>
      </c>
      <c r="F45" s="3" t="s">
        <v>1278</v>
      </c>
      <c r="G45" s="1" t="s">
        <v>478</v>
      </c>
      <c r="H45" s="1" t="s">
        <v>1525</v>
      </c>
      <c r="I45" s="1" t="s">
        <v>162</v>
      </c>
      <c r="J45" s="1" t="s">
        <v>159</v>
      </c>
      <c r="K45" s="1" t="s">
        <v>154</v>
      </c>
      <c r="L45" s="1" t="s">
        <v>154</v>
      </c>
      <c r="N45" s="3">
        <v>350</v>
      </c>
      <c r="O45" s="5">
        <v>350</v>
      </c>
      <c r="P45" s="3">
        <v>18</v>
      </c>
      <c r="Q45" s="1" t="s">
        <v>160</v>
      </c>
      <c r="R45" s="3">
        <v>1</v>
      </c>
      <c r="S45" s="3">
        <v>3</v>
      </c>
      <c r="T45" s="7">
        <f>AVERAGE(R45:S45)</f>
        <v>2</v>
      </c>
      <c r="U45" s="1" t="s">
        <v>206</v>
      </c>
      <c r="V45" s="3">
        <v>1</v>
      </c>
      <c r="W45" s="3">
        <v>0</v>
      </c>
      <c r="X45" s="3">
        <v>0</v>
      </c>
      <c r="Y45" s="3">
        <v>0</v>
      </c>
      <c r="Z45" s="3">
        <v>0</v>
      </c>
      <c r="AA45" s="3">
        <v>1</v>
      </c>
      <c r="AB45" s="3">
        <v>1</v>
      </c>
      <c r="AC45" s="3">
        <v>0</v>
      </c>
      <c r="AD45" s="3">
        <v>0</v>
      </c>
      <c r="AE45" s="3">
        <v>0</v>
      </c>
      <c r="AF45" s="3">
        <v>0</v>
      </c>
      <c r="AG45" s="1" t="s">
        <v>154</v>
      </c>
      <c r="AH45" s="1" t="s">
        <v>154</v>
      </c>
      <c r="AJ45" s="3">
        <v>345</v>
      </c>
      <c r="AK45" s="5">
        <v>345</v>
      </c>
      <c r="AL45" s="3">
        <v>18</v>
      </c>
      <c r="AM45" s="1" t="s">
        <v>160</v>
      </c>
      <c r="AN45" s="3">
        <v>1</v>
      </c>
      <c r="AO45" s="3">
        <v>3</v>
      </c>
      <c r="AP45" s="7">
        <f>AVERAGE(AN45:AO45)</f>
        <v>2</v>
      </c>
      <c r="AQ45" s="1" t="s">
        <v>178</v>
      </c>
      <c r="AR45" s="3">
        <v>1</v>
      </c>
      <c r="AS45" s="3">
        <v>0</v>
      </c>
      <c r="AT45" s="3">
        <v>0</v>
      </c>
      <c r="AU45" s="3">
        <v>0</v>
      </c>
      <c r="AV45" s="3">
        <v>0</v>
      </c>
      <c r="AW45" s="3">
        <v>0</v>
      </c>
      <c r="AX45" s="3">
        <v>1</v>
      </c>
      <c r="AY45" s="3">
        <v>0</v>
      </c>
      <c r="AZ45" s="3">
        <v>0</v>
      </c>
      <c r="BA45" s="3">
        <v>0</v>
      </c>
      <c r="BB45" s="3">
        <v>0</v>
      </c>
      <c r="BC45" s="1" t="s">
        <v>154</v>
      </c>
      <c r="BD45" s="1" t="s">
        <v>154</v>
      </c>
      <c r="BF45" s="3">
        <v>50</v>
      </c>
      <c r="BG45" s="5">
        <v>50</v>
      </c>
      <c r="BH45" s="3">
        <v>23</v>
      </c>
      <c r="BI45" s="1" t="s">
        <v>160</v>
      </c>
      <c r="BJ45" s="3">
        <v>1</v>
      </c>
      <c r="BK45" s="3">
        <v>2</v>
      </c>
      <c r="BL45" s="7">
        <f t="shared" si="134"/>
        <v>1.5</v>
      </c>
      <c r="BM45" s="1" t="s">
        <v>249</v>
      </c>
      <c r="BN45" s="3">
        <v>0</v>
      </c>
      <c r="BO45" s="3">
        <v>0</v>
      </c>
      <c r="BP45" s="3">
        <v>0</v>
      </c>
      <c r="BQ45" s="3">
        <v>0</v>
      </c>
      <c r="BR45" s="3">
        <v>0</v>
      </c>
      <c r="BS45" s="3">
        <v>0</v>
      </c>
      <c r="BT45" s="3">
        <v>0</v>
      </c>
      <c r="BU45" s="3">
        <v>0</v>
      </c>
      <c r="BV45" s="3">
        <v>0</v>
      </c>
      <c r="BW45" s="3">
        <v>1</v>
      </c>
      <c r="BX45" s="3">
        <v>0</v>
      </c>
      <c r="BY45" s="1" t="s">
        <v>154</v>
      </c>
      <c r="BZ45" s="1" t="s">
        <v>157</v>
      </c>
      <c r="CA45" s="3">
        <v>2</v>
      </c>
      <c r="CB45" s="3">
        <v>100</v>
      </c>
      <c r="CC45" s="5"/>
      <c r="CD45" s="3">
        <v>27</v>
      </c>
      <c r="CE45" s="1" t="s">
        <v>160</v>
      </c>
      <c r="CF45" s="3">
        <v>1</v>
      </c>
      <c r="CG45" s="3">
        <v>2</v>
      </c>
      <c r="CH45" s="7">
        <f t="shared" si="140"/>
        <v>1.5</v>
      </c>
      <c r="CI45" s="1" t="s">
        <v>172</v>
      </c>
      <c r="CJ45" s="3">
        <v>1</v>
      </c>
      <c r="CK45" s="3">
        <v>0</v>
      </c>
      <c r="CL45" s="3">
        <v>0</v>
      </c>
      <c r="CM45" s="3">
        <v>0</v>
      </c>
      <c r="CN45" s="3">
        <v>0</v>
      </c>
      <c r="CO45" s="3">
        <v>0</v>
      </c>
      <c r="CP45" s="3">
        <v>0</v>
      </c>
      <c r="CQ45" s="3">
        <v>0</v>
      </c>
      <c r="CR45" s="3">
        <v>0</v>
      </c>
      <c r="CS45" s="3">
        <v>0</v>
      </c>
      <c r="CT45" s="3">
        <v>0</v>
      </c>
      <c r="CU45" s="1" t="s">
        <v>154</v>
      </c>
      <c r="CV45" s="1" t="s">
        <v>154</v>
      </c>
      <c r="CW45" s="3">
        <v>80</v>
      </c>
      <c r="CX45" s="3">
        <v>60</v>
      </c>
      <c r="CY45" s="11">
        <f t="shared" si="139"/>
        <v>75</v>
      </c>
      <c r="CZ45" s="3">
        <v>27</v>
      </c>
      <c r="DA45" s="1" t="s">
        <v>160</v>
      </c>
      <c r="DB45" s="3">
        <v>1</v>
      </c>
      <c r="DC45" s="3">
        <v>2</v>
      </c>
      <c r="DD45" s="7">
        <f t="shared" si="136"/>
        <v>1.5</v>
      </c>
      <c r="DE45" s="1" t="s">
        <v>172</v>
      </c>
      <c r="DF45" s="3">
        <v>1</v>
      </c>
      <c r="DG45" s="3">
        <v>0</v>
      </c>
      <c r="DH45" s="3">
        <v>0</v>
      </c>
      <c r="DI45" s="3">
        <v>0</v>
      </c>
      <c r="DJ45" s="3">
        <v>0</v>
      </c>
      <c r="DK45" s="3">
        <v>0</v>
      </c>
      <c r="DL45" s="3">
        <v>0</v>
      </c>
      <c r="DM45" s="3">
        <v>0</v>
      </c>
      <c r="DN45" s="3">
        <v>0</v>
      </c>
      <c r="DO45" s="3">
        <v>0</v>
      </c>
      <c r="DP45" s="3">
        <v>0</v>
      </c>
      <c r="DQ45" s="1" t="s">
        <v>154</v>
      </c>
      <c r="DR45" s="1" t="s">
        <v>154</v>
      </c>
      <c r="DT45" s="3">
        <v>60</v>
      </c>
      <c r="DU45" s="5">
        <v>60</v>
      </c>
      <c r="DV45" s="3">
        <v>27</v>
      </c>
      <c r="DW45" s="1" t="s">
        <v>160</v>
      </c>
      <c r="DX45" s="3">
        <v>1</v>
      </c>
      <c r="DY45" s="3">
        <v>2</v>
      </c>
      <c r="DZ45" s="7">
        <f t="shared" si="137"/>
        <v>1.5</v>
      </c>
      <c r="EA45" s="1" t="s">
        <v>485</v>
      </c>
      <c r="EB45" s="3">
        <v>0</v>
      </c>
      <c r="EC45" s="3">
        <v>0</v>
      </c>
      <c r="ED45" s="3">
        <v>0</v>
      </c>
      <c r="EE45" s="3">
        <v>0</v>
      </c>
      <c r="EF45" s="3">
        <v>1</v>
      </c>
      <c r="EG45" s="3">
        <v>0</v>
      </c>
      <c r="EH45" s="3">
        <v>0</v>
      </c>
      <c r="EI45" s="3">
        <v>0</v>
      </c>
      <c r="EJ45" s="3">
        <v>0</v>
      </c>
      <c r="EK45" s="3">
        <v>0</v>
      </c>
      <c r="EL45" s="3">
        <v>0</v>
      </c>
      <c r="EM45" s="1" t="s">
        <v>154</v>
      </c>
      <c r="EN45" s="1" t="s">
        <v>154</v>
      </c>
      <c r="EP45" s="5">
        <v>300</v>
      </c>
      <c r="EQ45" s="3">
        <v>300</v>
      </c>
      <c r="ER45" s="3">
        <v>23</v>
      </c>
      <c r="ES45" s="1" t="s">
        <v>160</v>
      </c>
      <c r="ET45" s="3">
        <v>2</v>
      </c>
      <c r="EU45" s="1">
        <v>3</v>
      </c>
      <c r="EV45" s="7">
        <f t="shared" si="138"/>
        <v>2.5</v>
      </c>
      <c r="EW45" s="1" t="s">
        <v>163</v>
      </c>
      <c r="EX45" s="3">
        <v>0</v>
      </c>
      <c r="EY45" s="3">
        <v>0</v>
      </c>
      <c r="EZ45" s="3">
        <v>0</v>
      </c>
      <c r="FA45" s="3">
        <v>0</v>
      </c>
      <c r="FB45" s="3">
        <v>0</v>
      </c>
      <c r="FC45" s="3">
        <v>0</v>
      </c>
      <c r="FD45" s="3">
        <v>0</v>
      </c>
      <c r="FE45" s="3">
        <v>0</v>
      </c>
      <c r="FF45" s="3">
        <v>0</v>
      </c>
      <c r="FG45" s="3">
        <v>0</v>
      </c>
      <c r="FH45" s="3">
        <v>1</v>
      </c>
      <c r="FI45" s="1" t="s">
        <v>486</v>
      </c>
      <c r="FJ45" s="1">
        <v>21781955</v>
      </c>
      <c r="FK45" s="1" t="s">
        <v>487</v>
      </c>
      <c r="FL45" s="1" t="s">
        <v>488</v>
      </c>
      <c r="FM45" s="1">
        <v>94</v>
      </c>
    </row>
    <row r="46" spans="1:169" x14ac:dyDescent="0.25">
      <c r="A46" s="1" t="s">
        <v>940</v>
      </c>
      <c r="B46" s="1" t="s">
        <v>175</v>
      </c>
      <c r="C46" s="1" t="s">
        <v>1145</v>
      </c>
      <c r="D46" s="3" t="s">
        <v>1293</v>
      </c>
      <c r="E46" s="12" t="s">
        <v>1216</v>
      </c>
      <c r="F46" s="3" t="s">
        <v>1278</v>
      </c>
      <c r="G46" s="1" t="s">
        <v>255</v>
      </c>
      <c r="H46" s="1" t="s">
        <v>1525</v>
      </c>
      <c r="I46" s="1" t="s">
        <v>162</v>
      </c>
      <c r="J46" s="1" t="s">
        <v>153</v>
      </c>
      <c r="K46" s="1" t="s">
        <v>157</v>
      </c>
      <c r="T46" s="7"/>
      <c r="AG46" s="1" t="s">
        <v>157</v>
      </c>
      <c r="AP46" s="7"/>
      <c r="BC46" s="1" t="s">
        <v>154</v>
      </c>
      <c r="BD46" s="1" t="s">
        <v>154</v>
      </c>
      <c r="BF46" s="3">
        <v>100</v>
      </c>
      <c r="BG46" s="5">
        <v>100</v>
      </c>
      <c r="BH46" s="3">
        <v>23</v>
      </c>
      <c r="BI46" s="1" t="s">
        <v>160</v>
      </c>
      <c r="BJ46" s="3">
        <v>1</v>
      </c>
      <c r="BK46" s="3">
        <v>2</v>
      </c>
      <c r="BL46" s="7">
        <f t="shared" si="134"/>
        <v>1.5</v>
      </c>
      <c r="BM46" s="1" t="s">
        <v>172</v>
      </c>
      <c r="BN46" s="3">
        <v>1</v>
      </c>
      <c r="BO46" s="3">
        <v>0</v>
      </c>
      <c r="BP46" s="3">
        <v>0</v>
      </c>
      <c r="BQ46" s="3">
        <v>0</v>
      </c>
      <c r="BR46" s="3">
        <v>0</v>
      </c>
      <c r="BS46" s="3">
        <v>0</v>
      </c>
      <c r="BT46" s="3">
        <v>0</v>
      </c>
      <c r="BU46" s="3">
        <v>0</v>
      </c>
      <c r="BV46" s="3">
        <v>0</v>
      </c>
      <c r="BW46" s="3">
        <v>0</v>
      </c>
      <c r="BX46" s="3">
        <v>0</v>
      </c>
      <c r="BY46" s="1" t="s">
        <v>154</v>
      </c>
      <c r="BZ46" s="1" t="s">
        <v>157</v>
      </c>
      <c r="CA46" s="3">
        <v>2</v>
      </c>
      <c r="CB46" s="3">
        <v>100</v>
      </c>
      <c r="CC46" s="5"/>
      <c r="CD46" s="3">
        <v>27</v>
      </c>
      <c r="CE46" s="1" t="s">
        <v>160</v>
      </c>
      <c r="CF46" s="3">
        <v>1</v>
      </c>
      <c r="CG46" s="3">
        <v>2</v>
      </c>
      <c r="CH46" s="7">
        <f t="shared" si="140"/>
        <v>1.5</v>
      </c>
      <c r="CI46" s="1" t="s">
        <v>172</v>
      </c>
      <c r="CJ46" s="3">
        <v>1</v>
      </c>
      <c r="CK46" s="3">
        <v>0</v>
      </c>
      <c r="CL46" s="3">
        <v>0</v>
      </c>
      <c r="CM46" s="3">
        <v>0</v>
      </c>
      <c r="CN46" s="3">
        <v>0</v>
      </c>
      <c r="CO46" s="3">
        <v>0</v>
      </c>
      <c r="CP46" s="3">
        <v>0</v>
      </c>
      <c r="CQ46" s="3">
        <v>0</v>
      </c>
      <c r="CR46" s="3">
        <v>0</v>
      </c>
      <c r="CS46" s="3">
        <v>0</v>
      </c>
      <c r="CT46" s="3">
        <v>0</v>
      </c>
      <c r="CU46" s="1" t="s">
        <v>154</v>
      </c>
      <c r="CV46" s="1" t="s">
        <v>154</v>
      </c>
      <c r="CW46" s="3">
        <v>80</v>
      </c>
      <c r="CX46" s="3">
        <v>80</v>
      </c>
      <c r="CY46" s="11">
        <f t="shared" si="139"/>
        <v>100</v>
      </c>
      <c r="CZ46" s="3">
        <v>27</v>
      </c>
      <c r="DA46" s="1" t="s">
        <v>160</v>
      </c>
      <c r="DB46" s="3">
        <v>1</v>
      </c>
      <c r="DC46" s="3">
        <v>2</v>
      </c>
      <c r="DD46" s="7">
        <f t="shared" si="136"/>
        <v>1.5</v>
      </c>
      <c r="DE46" s="1" t="s">
        <v>158</v>
      </c>
      <c r="DF46" s="3">
        <v>1</v>
      </c>
      <c r="DG46" s="3">
        <v>1</v>
      </c>
      <c r="DH46" s="3">
        <v>0</v>
      </c>
      <c r="DI46" s="3">
        <v>0</v>
      </c>
      <c r="DJ46" s="3">
        <v>0</v>
      </c>
      <c r="DK46" s="3">
        <v>0</v>
      </c>
      <c r="DL46" s="3">
        <v>0</v>
      </c>
      <c r="DM46" s="3">
        <v>0</v>
      </c>
      <c r="DN46" s="3">
        <v>0</v>
      </c>
      <c r="DO46" s="3">
        <v>0</v>
      </c>
      <c r="DP46" s="3">
        <v>0</v>
      </c>
      <c r="DQ46" s="1" t="s">
        <v>154</v>
      </c>
      <c r="DR46" s="1" t="s">
        <v>157</v>
      </c>
      <c r="DS46" s="3">
        <v>500</v>
      </c>
      <c r="DT46" s="3">
        <v>350</v>
      </c>
      <c r="DU46" s="5">
        <f>DT46/DS46*100</f>
        <v>70</v>
      </c>
      <c r="DV46" s="3">
        <v>27</v>
      </c>
      <c r="DW46" s="1" t="s">
        <v>160</v>
      </c>
      <c r="DX46" s="3">
        <v>1</v>
      </c>
      <c r="DY46" s="3">
        <v>2</v>
      </c>
      <c r="DZ46" s="7">
        <f t="shared" si="137"/>
        <v>1.5</v>
      </c>
      <c r="EA46" s="1" t="s">
        <v>172</v>
      </c>
      <c r="EB46" s="3">
        <v>1</v>
      </c>
      <c r="EC46" s="3">
        <v>0</v>
      </c>
      <c r="ED46" s="3">
        <v>0</v>
      </c>
      <c r="EE46" s="3">
        <v>0</v>
      </c>
      <c r="EF46" s="3">
        <v>0</v>
      </c>
      <c r="EG46" s="3">
        <v>0</v>
      </c>
      <c r="EH46" s="3">
        <v>0</v>
      </c>
      <c r="EI46" s="3">
        <v>0</v>
      </c>
      <c r="EJ46" s="3">
        <v>0</v>
      </c>
      <c r="EK46" s="3">
        <v>0</v>
      </c>
      <c r="EL46" s="3">
        <v>0</v>
      </c>
      <c r="EM46" s="1" t="s">
        <v>154</v>
      </c>
      <c r="EN46" s="1" t="s">
        <v>154</v>
      </c>
      <c r="EP46" s="5">
        <v>350</v>
      </c>
      <c r="EQ46" s="3">
        <v>350</v>
      </c>
      <c r="ER46" s="3">
        <v>27</v>
      </c>
      <c r="ES46" s="1" t="s">
        <v>160</v>
      </c>
      <c r="ET46" s="3">
        <v>2</v>
      </c>
      <c r="EU46" s="3">
        <v>4</v>
      </c>
      <c r="EV46" s="7">
        <f t="shared" si="138"/>
        <v>3</v>
      </c>
      <c r="EW46" s="1" t="s">
        <v>172</v>
      </c>
      <c r="EX46" s="3">
        <v>1</v>
      </c>
      <c r="EY46" s="3">
        <v>0</v>
      </c>
      <c r="EZ46" s="3">
        <v>0</v>
      </c>
      <c r="FA46" s="3">
        <v>0</v>
      </c>
      <c r="FB46" s="3">
        <v>0</v>
      </c>
      <c r="FC46" s="3">
        <v>0</v>
      </c>
      <c r="FD46" s="3">
        <v>0</v>
      </c>
      <c r="FE46" s="3">
        <v>0</v>
      </c>
      <c r="FF46" s="3">
        <v>0</v>
      </c>
      <c r="FG46" s="3">
        <v>0</v>
      </c>
      <c r="FH46" s="3">
        <v>0</v>
      </c>
      <c r="FI46" s="1" t="s">
        <v>256</v>
      </c>
      <c r="FJ46" s="1">
        <v>21705475</v>
      </c>
      <c r="FK46" s="1" t="s">
        <v>257</v>
      </c>
      <c r="FL46" s="1" t="s">
        <v>258</v>
      </c>
      <c r="FM46" s="1">
        <v>26</v>
      </c>
    </row>
    <row r="47" spans="1:169" x14ac:dyDescent="0.25">
      <c r="A47" s="1" t="s">
        <v>941</v>
      </c>
      <c r="B47" s="1" t="s">
        <v>175</v>
      </c>
      <c r="C47" s="1" t="s">
        <v>1145</v>
      </c>
      <c r="D47" s="3" t="s">
        <v>1293</v>
      </c>
      <c r="E47" s="12" t="s">
        <v>1216</v>
      </c>
      <c r="F47" s="3" t="s">
        <v>1278</v>
      </c>
      <c r="G47" s="1" t="s">
        <v>255</v>
      </c>
      <c r="H47" s="1" t="s">
        <v>1525</v>
      </c>
      <c r="I47" s="1" t="s">
        <v>162</v>
      </c>
      <c r="J47" s="1" t="s">
        <v>153</v>
      </c>
      <c r="K47" s="1" t="s">
        <v>154</v>
      </c>
      <c r="L47" s="1" t="s">
        <v>154</v>
      </c>
      <c r="N47" s="3">
        <v>380</v>
      </c>
      <c r="O47" s="5">
        <v>380</v>
      </c>
      <c r="P47" s="3">
        <v>18</v>
      </c>
      <c r="Q47" s="1" t="s">
        <v>160</v>
      </c>
      <c r="R47" s="3">
        <v>1</v>
      </c>
      <c r="S47" s="3">
        <v>2</v>
      </c>
      <c r="T47" s="7">
        <f>AVERAGE(R47:S47)</f>
        <v>1.5</v>
      </c>
      <c r="U47" s="1" t="s">
        <v>172</v>
      </c>
      <c r="V47" s="3">
        <v>1</v>
      </c>
      <c r="W47" s="3">
        <v>0</v>
      </c>
      <c r="X47" s="3">
        <v>0</v>
      </c>
      <c r="Y47" s="3">
        <v>0</v>
      </c>
      <c r="Z47" s="3">
        <v>0</v>
      </c>
      <c r="AA47" s="3">
        <v>0</v>
      </c>
      <c r="AB47" s="3">
        <v>0</v>
      </c>
      <c r="AC47" s="3">
        <v>0</v>
      </c>
      <c r="AD47" s="3">
        <v>0</v>
      </c>
      <c r="AE47" s="3">
        <v>0</v>
      </c>
      <c r="AF47" s="3">
        <v>0</v>
      </c>
      <c r="AG47" s="1" t="s">
        <v>154</v>
      </c>
      <c r="AH47" s="1" t="s">
        <v>154</v>
      </c>
      <c r="AJ47" s="3">
        <v>375</v>
      </c>
      <c r="AK47" s="5">
        <v>375</v>
      </c>
      <c r="AL47" s="3">
        <v>18</v>
      </c>
      <c r="AM47" s="1" t="s">
        <v>160</v>
      </c>
      <c r="AN47" s="3">
        <v>1</v>
      </c>
      <c r="AO47" s="3">
        <v>2</v>
      </c>
      <c r="AP47" s="7">
        <f>AVERAGE(AN47:AO47)</f>
        <v>1.5</v>
      </c>
      <c r="AQ47" s="1" t="s">
        <v>172</v>
      </c>
      <c r="AR47" s="3">
        <v>1</v>
      </c>
      <c r="AS47" s="3">
        <v>0</v>
      </c>
      <c r="AT47" s="3">
        <v>0</v>
      </c>
      <c r="AU47" s="3">
        <v>0</v>
      </c>
      <c r="AV47" s="3">
        <v>0</v>
      </c>
      <c r="AW47" s="3">
        <v>0</v>
      </c>
      <c r="AX47" s="3">
        <v>0</v>
      </c>
      <c r="AY47" s="3">
        <v>0</v>
      </c>
      <c r="AZ47" s="3">
        <v>0</v>
      </c>
      <c r="BA47" s="3">
        <v>0</v>
      </c>
      <c r="BB47" s="3">
        <v>0</v>
      </c>
      <c r="BC47" s="1" t="s">
        <v>154</v>
      </c>
      <c r="BD47" s="1" t="s">
        <v>154</v>
      </c>
      <c r="BF47" s="3">
        <v>80</v>
      </c>
      <c r="BG47" s="5">
        <v>80</v>
      </c>
      <c r="BH47" s="3">
        <v>23</v>
      </c>
      <c r="BI47" s="1" t="s">
        <v>165</v>
      </c>
      <c r="BJ47" s="3">
        <v>1</v>
      </c>
      <c r="BK47" s="3">
        <v>2</v>
      </c>
      <c r="BL47" s="7">
        <f t="shared" si="134"/>
        <v>1.5</v>
      </c>
      <c r="BM47" s="1" t="s">
        <v>249</v>
      </c>
      <c r="BN47" s="3">
        <v>0</v>
      </c>
      <c r="BO47" s="3">
        <v>0</v>
      </c>
      <c r="BP47" s="3">
        <v>0</v>
      </c>
      <c r="BQ47" s="3">
        <v>0</v>
      </c>
      <c r="BR47" s="3">
        <v>0</v>
      </c>
      <c r="BS47" s="3">
        <v>0</v>
      </c>
      <c r="BT47" s="3">
        <v>0</v>
      </c>
      <c r="BU47" s="3">
        <v>0</v>
      </c>
      <c r="BV47" s="3">
        <v>0</v>
      </c>
      <c r="BW47" s="3">
        <v>1</v>
      </c>
      <c r="BX47" s="3">
        <v>0</v>
      </c>
      <c r="BY47" s="1" t="s">
        <v>157</v>
      </c>
      <c r="CH47" s="7"/>
      <c r="CU47" s="1" t="s">
        <v>154</v>
      </c>
      <c r="CV47" s="1" t="s">
        <v>154</v>
      </c>
      <c r="CW47" s="3">
        <v>80</v>
      </c>
      <c r="CX47" s="3">
        <v>70</v>
      </c>
      <c r="CY47" s="11">
        <f t="shared" si="139"/>
        <v>87.5</v>
      </c>
      <c r="CZ47" s="3">
        <v>23</v>
      </c>
      <c r="DA47" s="1" t="s">
        <v>160</v>
      </c>
      <c r="DB47" s="3">
        <v>1</v>
      </c>
      <c r="DC47" s="3">
        <v>2</v>
      </c>
      <c r="DD47" s="7">
        <f t="shared" si="136"/>
        <v>1.5</v>
      </c>
      <c r="DE47" s="1" t="s">
        <v>172</v>
      </c>
      <c r="DF47" s="3">
        <v>1</v>
      </c>
      <c r="DG47" s="3">
        <v>0</v>
      </c>
      <c r="DH47" s="3">
        <v>0</v>
      </c>
      <c r="DI47" s="3">
        <v>0</v>
      </c>
      <c r="DJ47" s="3">
        <v>0</v>
      </c>
      <c r="DK47" s="3">
        <v>0</v>
      </c>
      <c r="DL47" s="3">
        <v>0</v>
      </c>
      <c r="DM47" s="3">
        <v>0</v>
      </c>
      <c r="DN47" s="3">
        <v>0</v>
      </c>
      <c r="DO47" s="3">
        <v>0</v>
      </c>
      <c r="DP47" s="3">
        <v>0</v>
      </c>
      <c r="DQ47" s="1" t="s">
        <v>154</v>
      </c>
      <c r="DR47" s="1" t="s">
        <v>157</v>
      </c>
      <c r="DS47" s="1">
        <v>40</v>
      </c>
      <c r="DT47" s="1">
        <v>1000</v>
      </c>
      <c r="DV47" s="3">
        <v>23</v>
      </c>
      <c r="DW47" s="1" t="s">
        <v>160</v>
      </c>
      <c r="DX47" s="3">
        <v>2</v>
      </c>
      <c r="DY47" s="3">
        <v>3</v>
      </c>
      <c r="DZ47" s="7">
        <f t="shared" si="137"/>
        <v>2.5</v>
      </c>
      <c r="EA47" s="1" t="s">
        <v>172</v>
      </c>
      <c r="EB47" s="3">
        <v>1</v>
      </c>
      <c r="EC47" s="3">
        <v>0</v>
      </c>
      <c r="ED47" s="3">
        <v>0</v>
      </c>
      <c r="EE47" s="3">
        <v>0</v>
      </c>
      <c r="EF47" s="3">
        <v>0</v>
      </c>
      <c r="EG47" s="3">
        <v>0</v>
      </c>
      <c r="EH47" s="3">
        <v>0</v>
      </c>
      <c r="EI47" s="3">
        <v>0</v>
      </c>
      <c r="EJ47" s="3">
        <v>0</v>
      </c>
      <c r="EK47" s="3">
        <v>0</v>
      </c>
      <c r="EL47" s="3">
        <v>0</v>
      </c>
      <c r="EM47" s="1" t="s">
        <v>154</v>
      </c>
      <c r="EN47" s="1" t="s">
        <v>154</v>
      </c>
      <c r="EP47" s="5">
        <v>350</v>
      </c>
      <c r="EQ47" s="3">
        <v>350</v>
      </c>
      <c r="ER47" s="3">
        <v>23</v>
      </c>
      <c r="ES47" s="1" t="s">
        <v>160</v>
      </c>
      <c r="ET47" s="3">
        <v>1</v>
      </c>
      <c r="EU47" s="3">
        <v>3</v>
      </c>
      <c r="EV47" s="7">
        <f t="shared" si="138"/>
        <v>2</v>
      </c>
      <c r="EW47" s="1" t="s">
        <v>249</v>
      </c>
      <c r="EX47" s="3">
        <v>0</v>
      </c>
      <c r="EY47" s="3">
        <v>0</v>
      </c>
      <c r="EZ47" s="3">
        <v>0</v>
      </c>
      <c r="FA47" s="3">
        <v>0</v>
      </c>
      <c r="FB47" s="3">
        <v>0</v>
      </c>
      <c r="FC47" s="3">
        <v>0</v>
      </c>
      <c r="FD47" s="3">
        <v>0</v>
      </c>
      <c r="FE47" s="3">
        <v>0</v>
      </c>
      <c r="FF47" s="3">
        <v>0</v>
      </c>
      <c r="FG47" s="3">
        <v>1</v>
      </c>
      <c r="FH47" s="3">
        <v>0</v>
      </c>
      <c r="FI47" s="1" t="s">
        <v>259</v>
      </c>
      <c r="FJ47" s="1">
        <v>21705738</v>
      </c>
      <c r="FK47" s="1" t="s">
        <v>260</v>
      </c>
      <c r="FL47" s="1" t="s">
        <v>261</v>
      </c>
      <c r="FM47" s="1">
        <v>27</v>
      </c>
    </row>
    <row r="48" spans="1:169" x14ac:dyDescent="0.25">
      <c r="A48" s="1" t="s">
        <v>942</v>
      </c>
      <c r="B48" s="1" t="s">
        <v>175</v>
      </c>
      <c r="C48" s="1" t="s">
        <v>1145</v>
      </c>
      <c r="D48" s="3" t="s">
        <v>1293</v>
      </c>
      <c r="E48" s="12" t="s">
        <v>1216</v>
      </c>
      <c r="F48" s="3" t="s">
        <v>1278</v>
      </c>
      <c r="G48" s="1" t="s">
        <v>255</v>
      </c>
      <c r="H48" s="1" t="s">
        <v>1526</v>
      </c>
      <c r="I48" s="1" t="s">
        <v>162</v>
      </c>
      <c r="J48" s="1" t="s">
        <v>153</v>
      </c>
      <c r="K48" s="1" t="s">
        <v>157</v>
      </c>
      <c r="T48" s="7"/>
      <c r="AG48" s="1" t="s">
        <v>157</v>
      </c>
      <c r="AP48" s="7"/>
      <c r="BC48" s="1" t="s">
        <v>154</v>
      </c>
      <c r="BD48" s="1" t="s">
        <v>154</v>
      </c>
      <c r="BF48" s="3">
        <v>75</v>
      </c>
      <c r="BG48" s="5">
        <v>75</v>
      </c>
      <c r="BH48" s="3">
        <v>27</v>
      </c>
      <c r="BI48" s="1" t="s">
        <v>160</v>
      </c>
      <c r="BJ48" s="3">
        <v>1</v>
      </c>
      <c r="BK48" s="3">
        <v>1</v>
      </c>
      <c r="BL48" s="7">
        <f t="shared" si="134"/>
        <v>1</v>
      </c>
      <c r="BM48" s="1" t="s">
        <v>172</v>
      </c>
      <c r="BN48" s="3">
        <v>1</v>
      </c>
      <c r="BO48" s="3">
        <v>0</v>
      </c>
      <c r="BP48" s="3">
        <v>0</v>
      </c>
      <c r="BQ48" s="3">
        <v>0</v>
      </c>
      <c r="BR48" s="3">
        <v>0</v>
      </c>
      <c r="BS48" s="3">
        <v>0</v>
      </c>
      <c r="BT48" s="3">
        <v>0</v>
      </c>
      <c r="BU48" s="3">
        <v>0</v>
      </c>
      <c r="BV48" s="3">
        <v>0</v>
      </c>
      <c r="BW48" s="3">
        <v>0</v>
      </c>
      <c r="BX48" s="3">
        <v>0</v>
      </c>
      <c r="BY48" s="1" t="s">
        <v>154</v>
      </c>
      <c r="BZ48" s="1" t="s">
        <v>157</v>
      </c>
      <c r="CA48" s="3">
        <v>2</v>
      </c>
      <c r="CB48" s="3">
        <v>100</v>
      </c>
      <c r="CC48" s="5"/>
      <c r="CD48" s="3">
        <v>27</v>
      </c>
      <c r="CE48" s="1" t="s">
        <v>160</v>
      </c>
      <c r="CF48" s="3">
        <v>1</v>
      </c>
      <c r="CG48" s="3">
        <v>1</v>
      </c>
      <c r="CH48" s="7">
        <f>AVERAGE(CF48:CG48)</f>
        <v>1</v>
      </c>
      <c r="CI48" s="1" t="s">
        <v>249</v>
      </c>
      <c r="CJ48" s="3">
        <v>0</v>
      </c>
      <c r="CK48" s="3">
        <v>0</v>
      </c>
      <c r="CL48" s="3">
        <v>0</v>
      </c>
      <c r="CM48" s="3">
        <v>0</v>
      </c>
      <c r="CN48" s="3">
        <v>0</v>
      </c>
      <c r="CO48" s="3">
        <v>0</v>
      </c>
      <c r="CP48" s="3">
        <v>0</v>
      </c>
      <c r="CQ48" s="3">
        <v>0</v>
      </c>
      <c r="CR48" s="3">
        <v>0</v>
      </c>
      <c r="CS48" s="3">
        <v>1</v>
      </c>
      <c r="CT48" s="3">
        <v>0</v>
      </c>
      <c r="CU48" s="1" t="s">
        <v>154</v>
      </c>
      <c r="CV48" s="1" t="s">
        <v>154</v>
      </c>
      <c r="CW48" s="3">
        <v>80</v>
      </c>
      <c r="CX48" s="3">
        <v>80</v>
      </c>
      <c r="CY48" s="11">
        <f t="shared" si="139"/>
        <v>100</v>
      </c>
      <c r="CZ48" s="1" t="s">
        <v>164</v>
      </c>
      <c r="DA48" s="1" t="s">
        <v>160</v>
      </c>
      <c r="DB48" s="3">
        <v>1</v>
      </c>
      <c r="DC48" s="3">
        <v>2</v>
      </c>
      <c r="DD48" s="7">
        <f t="shared" si="136"/>
        <v>1.5</v>
      </c>
      <c r="DE48" s="1" t="s">
        <v>249</v>
      </c>
      <c r="DF48" s="3">
        <v>0</v>
      </c>
      <c r="DG48" s="3">
        <v>0</v>
      </c>
      <c r="DH48" s="3">
        <v>0</v>
      </c>
      <c r="DI48" s="3">
        <v>0</v>
      </c>
      <c r="DJ48" s="3">
        <v>0</v>
      </c>
      <c r="DK48" s="3">
        <v>0</v>
      </c>
      <c r="DL48" s="3">
        <v>0</v>
      </c>
      <c r="DM48" s="3">
        <v>0</v>
      </c>
      <c r="DN48" s="3">
        <v>0</v>
      </c>
      <c r="DO48" s="3">
        <v>1</v>
      </c>
      <c r="DP48" s="3">
        <v>0</v>
      </c>
      <c r="DQ48" s="1" t="s">
        <v>154</v>
      </c>
      <c r="DR48" s="1" t="s">
        <v>157</v>
      </c>
      <c r="DS48" s="3">
        <v>110</v>
      </c>
      <c r="DT48" s="3">
        <v>55</v>
      </c>
      <c r="DU48" s="5">
        <f>DT48/DS48*100</f>
        <v>50</v>
      </c>
      <c r="DV48" s="3">
        <v>27</v>
      </c>
      <c r="DW48" s="1" t="s">
        <v>160</v>
      </c>
      <c r="DX48" s="3">
        <v>1</v>
      </c>
      <c r="DY48" s="3">
        <v>1</v>
      </c>
      <c r="DZ48" s="7">
        <f t="shared" si="137"/>
        <v>1</v>
      </c>
      <c r="EA48" s="1" t="s">
        <v>249</v>
      </c>
      <c r="EB48" s="3">
        <v>0</v>
      </c>
      <c r="EC48" s="3">
        <v>0</v>
      </c>
      <c r="ED48" s="3">
        <v>0</v>
      </c>
      <c r="EE48" s="3">
        <v>0</v>
      </c>
      <c r="EF48" s="3">
        <v>0</v>
      </c>
      <c r="EG48" s="3">
        <v>0</v>
      </c>
      <c r="EH48" s="3">
        <v>0</v>
      </c>
      <c r="EI48" s="3">
        <v>0</v>
      </c>
      <c r="EJ48" s="3">
        <v>0</v>
      </c>
      <c r="EK48" s="3">
        <v>1</v>
      </c>
      <c r="EL48" s="3">
        <v>0</v>
      </c>
      <c r="EM48" s="1" t="s">
        <v>154</v>
      </c>
      <c r="EN48" s="1" t="s">
        <v>157</v>
      </c>
      <c r="EO48" s="3">
        <v>16</v>
      </c>
      <c r="EP48" s="5">
        <v>350</v>
      </c>
      <c r="EQ48" s="9">
        <f>EP48/EO48*10</f>
        <v>218.75</v>
      </c>
      <c r="ER48" s="3">
        <v>27</v>
      </c>
      <c r="ES48" s="1" t="s">
        <v>160</v>
      </c>
      <c r="ET48" s="3">
        <v>1</v>
      </c>
      <c r="EU48" s="3">
        <v>3</v>
      </c>
      <c r="EV48" s="7">
        <f t="shared" si="138"/>
        <v>2</v>
      </c>
      <c r="EW48" s="1" t="s">
        <v>249</v>
      </c>
      <c r="EX48" s="3">
        <v>0</v>
      </c>
      <c r="EY48" s="3">
        <v>0</v>
      </c>
      <c r="EZ48" s="3">
        <v>0</v>
      </c>
      <c r="FA48" s="3">
        <v>0</v>
      </c>
      <c r="FB48" s="3">
        <v>0</v>
      </c>
      <c r="FC48" s="3">
        <v>0</v>
      </c>
      <c r="FD48" s="3">
        <v>0</v>
      </c>
      <c r="FE48" s="3">
        <v>0</v>
      </c>
      <c r="FF48" s="3">
        <v>0</v>
      </c>
      <c r="FG48" s="3">
        <v>1</v>
      </c>
      <c r="FH48" s="3">
        <v>0</v>
      </c>
      <c r="FI48" s="1" t="s">
        <v>262</v>
      </c>
      <c r="FJ48" s="1">
        <v>21705860</v>
      </c>
      <c r="FK48" s="1" t="s">
        <v>263</v>
      </c>
      <c r="FL48" s="1" t="s">
        <v>264</v>
      </c>
      <c r="FM48" s="1">
        <v>28</v>
      </c>
    </row>
    <row r="49" spans="1:169" x14ac:dyDescent="0.25">
      <c r="A49" s="1" t="s">
        <v>943</v>
      </c>
      <c r="B49" s="1" t="s">
        <v>175</v>
      </c>
      <c r="C49" s="1" t="s">
        <v>1145</v>
      </c>
      <c r="D49" s="3" t="s">
        <v>1293</v>
      </c>
      <c r="E49" s="12" t="s">
        <v>1216</v>
      </c>
      <c r="F49" s="3" t="s">
        <v>1278</v>
      </c>
      <c r="G49" s="1" t="s">
        <v>478</v>
      </c>
      <c r="H49" s="1" t="s">
        <v>1526</v>
      </c>
      <c r="I49" s="1" t="s">
        <v>162</v>
      </c>
      <c r="J49" s="1" t="s">
        <v>159</v>
      </c>
      <c r="K49" s="1" t="s">
        <v>157</v>
      </c>
      <c r="T49" s="7"/>
      <c r="AG49" s="1" t="s">
        <v>157</v>
      </c>
      <c r="AP49" s="7"/>
      <c r="BC49" s="1" t="s">
        <v>154</v>
      </c>
      <c r="BD49" s="1" t="s">
        <v>154</v>
      </c>
      <c r="BF49" s="3">
        <v>60</v>
      </c>
      <c r="BG49" s="5">
        <v>60</v>
      </c>
      <c r="BH49" s="3">
        <v>23</v>
      </c>
      <c r="BI49" s="1" t="s">
        <v>160</v>
      </c>
      <c r="BJ49" s="3">
        <v>1</v>
      </c>
      <c r="BK49" s="3">
        <v>2</v>
      </c>
      <c r="BL49" s="7">
        <f t="shared" si="134"/>
        <v>1.5</v>
      </c>
      <c r="BM49" s="1" t="s">
        <v>249</v>
      </c>
      <c r="BN49" s="3">
        <v>0</v>
      </c>
      <c r="BO49" s="3">
        <v>0</v>
      </c>
      <c r="BP49" s="3">
        <v>0</v>
      </c>
      <c r="BQ49" s="3">
        <v>0</v>
      </c>
      <c r="BR49" s="3">
        <v>0</v>
      </c>
      <c r="BS49" s="3">
        <v>0</v>
      </c>
      <c r="BT49" s="3">
        <v>0</v>
      </c>
      <c r="BU49" s="3">
        <v>0</v>
      </c>
      <c r="BV49" s="3">
        <v>0</v>
      </c>
      <c r="BW49" s="3">
        <v>1</v>
      </c>
      <c r="BX49" s="3">
        <v>0</v>
      </c>
      <c r="BY49" s="1" t="s">
        <v>154</v>
      </c>
      <c r="BZ49" s="1" t="s">
        <v>157</v>
      </c>
      <c r="CA49" s="3">
        <v>5</v>
      </c>
      <c r="CB49" s="3">
        <v>200</v>
      </c>
      <c r="CC49" s="5"/>
      <c r="CD49" s="3">
        <v>27</v>
      </c>
      <c r="CE49" s="1" t="s">
        <v>160</v>
      </c>
      <c r="CF49" s="3">
        <v>1</v>
      </c>
      <c r="CG49" s="3">
        <v>2</v>
      </c>
      <c r="CH49" s="7">
        <f>AVERAGE(CF49:CG49)</f>
        <v>1.5</v>
      </c>
      <c r="CI49" s="1" t="s">
        <v>249</v>
      </c>
      <c r="CJ49" s="3">
        <v>0</v>
      </c>
      <c r="CK49" s="3">
        <v>0</v>
      </c>
      <c r="CL49" s="3">
        <v>0</v>
      </c>
      <c r="CM49" s="3">
        <v>0</v>
      </c>
      <c r="CN49" s="3">
        <v>0</v>
      </c>
      <c r="CO49" s="3">
        <v>0</v>
      </c>
      <c r="CP49" s="3">
        <v>0</v>
      </c>
      <c r="CQ49" s="3">
        <v>0</v>
      </c>
      <c r="CR49" s="3">
        <v>0</v>
      </c>
      <c r="CS49" s="3">
        <v>1</v>
      </c>
      <c r="CT49" s="3">
        <v>0</v>
      </c>
      <c r="CU49" s="1" t="s">
        <v>154</v>
      </c>
      <c r="CV49" s="1" t="s">
        <v>154</v>
      </c>
      <c r="CW49" s="3">
        <v>80</v>
      </c>
      <c r="CX49" s="3">
        <v>60</v>
      </c>
      <c r="CY49" s="11">
        <f t="shared" si="139"/>
        <v>75</v>
      </c>
      <c r="CZ49" s="3">
        <v>27</v>
      </c>
      <c r="DA49" s="1" t="s">
        <v>160</v>
      </c>
      <c r="DB49" s="3">
        <v>1</v>
      </c>
      <c r="DC49" s="3">
        <v>3</v>
      </c>
      <c r="DD49" s="7">
        <f t="shared" si="136"/>
        <v>2</v>
      </c>
      <c r="DE49" s="1" t="s">
        <v>172</v>
      </c>
      <c r="DF49" s="3">
        <v>1</v>
      </c>
      <c r="DG49" s="3">
        <v>0</v>
      </c>
      <c r="DH49" s="3">
        <v>0</v>
      </c>
      <c r="DI49" s="3">
        <v>0</v>
      </c>
      <c r="DJ49" s="3">
        <v>0</v>
      </c>
      <c r="DK49" s="3">
        <v>0</v>
      </c>
      <c r="DL49" s="3">
        <v>0</v>
      </c>
      <c r="DM49" s="3">
        <v>0</v>
      </c>
      <c r="DN49" s="3">
        <v>0</v>
      </c>
      <c r="DO49" s="3">
        <v>0</v>
      </c>
      <c r="DP49" s="3">
        <v>0</v>
      </c>
      <c r="DQ49" s="1" t="s">
        <v>154</v>
      </c>
      <c r="DR49" s="1" t="s">
        <v>157</v>
      </c>
      <c r="DS49" s="3">
        <v>700</v>
      </c>
      <c r="DT49" s="3">
        <v>300</v>
      </c>
      <c r="DU49" s="11">
        <f>DT49/DS49*100</f>
        <v>42.857142857142854</v>
      </c>
      <c r="DV49" s="3">
        <v>27</v>
      </c>
      <c r="DW49" s="1" t="s">
        <v>160</v>
      </c>
      <c r="DX49" s="3">
        <v>1</v>
      </c>
      <c r="DY49" s="3">
        <v>2</v>
      </c>
      <c r="DZ49" s="7">
        <f t="shared" si="137"/>
        <v>1.5</v>
      </c>
      <c r="EA49" s="1" t="s">
        <v>249</v>
      </c>
      <c r="EB49" s="3">
        <v>0</v>
      </c>
      <c r="EC49" s="3">
        <v>0</v>
      </c>
      <c r="ED49" s="3">
        <v>0</v>
      </c>
      <c r="EE49" s="3">
        <v>0</v>
      </c>
      <c r="EF49" s="3">
        <v>0</v>
      </c>
      <c r="EG49" s="3">
        <v>0</v>
      </c>
      <c r="EH49" s="3">
        <v>0</v>
      </c>
      <c r="EI49" s="3">
        <v>0</v>
      </c>
      <c r="EJ49" s="3">
        <v>0</v>
      </c>
      <c r="EK49" s="3">
        <v>1</v>
      </c>
      <c r="EL49" s="3">
        <v>0</v>
      </c>
      <c r="EM49" s="1" t="s">
        <v>154</v>
      </c>
      <c r="EN49" s="1" t="s">
        <v>154</v>
      </c>
      <c r="EP49" s="5">
        <v>425</v>
      </c>
      <c r="EQ49" s="3">
        <v>425</v>
      </c>
      <c r="ER49" s="3">
        <v>27</v>
      </c>
      <c r="ES49" s="1" t="s">
        <v>160</v>
      </c>
      <c r="ET49" s="3">
        <v>1</v>
      </c>
      <c r="EU49" s="3">
        <v>2</v>
      </c>
      <c r="EV49" s="7">
        <f t="shared" si="138"/>
        <v>1.5</v>
      </c>
      <c r="EW49" s="1" t="s">
        <v>172</v>
      </c>
      <c r="EX49" s="3">
        <v>1</v>
      </c>
      <c r="EY49" s="3">
        <v>0</v>
      </c>
      <c r="EZ49" s="3">
        <v>0</v>
      </c>
      <c r="FA49" s="3">
        <v>0</v>
      </c>
      <c r="FB49" s="3">
        <v>0</v>
      </c>
      <c r="FC49" s="3">
        <v>0</v>
      </c>
      <c r="FD49" s="3">
        <v>0</v>
      </c>
      <c r="FE49" s="3">
        <v>0</v>
      </c>
      <c r="FF49" s="3">
        <v>0</v>
      </c>
      <c r="FG49" s="3">
        <v>0</v>
      </c>
      <c r="FH49" s="3">
        <v>0</v>
      </c>
      <c r="FI49" s="1" t="s">
        <v>479</v>
      </c>
      <c r="FJ49" s="1">
        <v>21781947</v>
      </c>
      <c r="FK49" s="1" t="s">
        <v>480</v>
      </c>
      <c r="FL49" s="1" t="s">
        <v>481</v>
      </c>
      <c r="FM49" s="1">
        <v>92</v>
      </c>
    </row>
    <row r="50" spans="1:169" x14ac:dyDescent="0.25">
      <c r="A50" s="1" t="s">
        <v>955</v>
      </c>
      <c r="B50" s="1" t="s">
        <v>814</v>
      </c>
      <c r="C50" s="15" t="s">
        <v>1140</v>
      </c>
      <c r="D50" s="1" t="s">
        <v>1287</v>
      </c>
      <c r="E50" s="12" t="s">
        <v>1358</v>
      </c>
      <c r="F50" s="3" t="s">
        <v>1428</v>
      </c>
      <c r="G50" s="1" t="s">
        <v>181</v>
      </c>
      <c r="H50" s="1" t="s">
        <v>1513</v>
      </c>
      <c r="I50" s="1" t="s">
        <v>165</v>
      </c>
      <c r="J50" s="1" t="s">
        <v>159</v>
      </c>
      <c r="K50" s="1" t="s">
        <v>154</v>
      </c>
      <c r="L50" s="1" t="s">
        <v>154</v>
      </c>
      <c r="N50" s="3">
        <v>375</v>
      </c>
      <c r="O50" s="5">
        <v>375</v>
      </c>
      <c r="P50" s="3">
        <v>18</v>
      </c>
      <c r="Q50" s="1" t="s">
        <v>160</v>
      </c>
      <c r="R50" s="3">
        <v>1</v>
      </c>
      <c r="S50" s="3">
        <v>1</v>
      </c>
      <c r="T50" s="8">
        <f>AVERAGE(R50:S50)</f>
        <v>1</v>
      </c>
      <c r="U50" s="1" t="s">
        <v>236</v>
      </c>
      <c r="V50" s="3">
        <v>1</v>
      </c>
      <c r="W50" s="3">
        <v>0</v>
      </c>
      <c r="X50" s="3">
        <v>0</v>
      </c>
      <c r="Y50" s="3">
        <v>1</v>
      </c>
      <c r="Z50" s="3">
        <v>0</v>
      </c>
      <c r="AA50" s="3">
        <v>0</v>
      </c>
      <c r="AB50" s="3">
        <v>1</v>
      </c>
      <c r="AC50" s="3">
        <v>0</v>
      </c>
      <c r="AD50" s="3">
        <v>0</v>
      </c>
      <c r="AE50" s="3">
        <v>0</v>
      </c>
      <c r="AF50" s="3">
        <v>0</v>
      </c>
      <c r="AG50" s="1" t="s">
        <v>154</v>
      </c>
      <c r="AH50" s="1" t="s">
        <v>154</v>
      </c>
      <c r="AJ50" s="3">
        <v>350</v>
      </c>
      <c r="AK50" s="5">
        <v>350</v>
      </c>
      <c r="AL50" s="3">
        <v>18</v>
      </c>
      <c r="AM50" s="1" t="s">
        <v>160</v>
      </c>
      <c r="AN50" s="3">
        <v>1</v>
      </c>
      <c r="AO50" s="3">
        <v>1</v>
      </c>
      <c r="AP50" s="8">
        <f>AVERAGE(AN50:AO50)</f>
        <v>1</v>
      </c>
      <c r="AQ50" s="1" t="s">
        <v>236</v>
      </c>
      <c r="AR50" s="3">
        <v>1</v>
      </c>
      <c r="AS50" s="3">
        <v>0</v>
      </c>
      <c r="AT50" s="3">
        <v>0</v>
      </c>
      <c r="AU50" s="3">
        <v>1</v>
      </c>
      <c r="AV50" s="3">
        <v>0</v>
      </c>
      <c r="AW50" s="3">
        <v>0</v>
      </c>
      <c r="AX50" s="3">
        <v>1</v>
      </c>
      <c r="AY50" s="3">
        <v>0</v>
      </c>
      <c r="AZ50" s="3">
        <v>0</v>
      </c>
      <c r="BA50" s="3">
        <v>0</v>
      </c>
      <c r="BB50" s="3">
        <v>0</v>
      </c>
      <c r="BC50" s="1" t="s">
        <v>157</v>
      </c>
      <c r="BY50" s="1" t="s">
        <v>157</v>
      </c>
      <c r="CU50" s="1" t="s">
        <v>157</v>
      </c>
      <c r="DQ50" s="1" t="s">
        <v>157</v>
      </c>
      <c r="EM50" s="1" t="s">
        <v>157</v>
      </c>
      <c r="FJ50" s="1">
        <v>21977760</v>
      </c>
      <c r="FK50" s="1" t="s">
        <v>1337</v>
      </c>
      <c r="FL50" s="1" t="s">
        <v>1338</v>
      </c>
      <c r="FM50" s="1">
        <v>240</v>
      </c>
    </row>
    <row r="51" spans="1:169" x14ac:dyDescent="0.25">
      <c r="A51" s="1" t="s">
        <v>992</v>
      </c>
      <c r="B51" s="1" t="s">
        <v>814</v>
      </c>
      <c r="C51" s="15" t="s">
        <v>1140</v>
      </c>
      <c r="D51" s="1" t="s">
        <v>1287</v>
      </c>
      <c r="E51" s="12" t="s">
        <v>1358</v>
      </c>
      <c r="F51" s="3" t="s">
        <v>1428</v>
      </c>
      <c r="G51" s="1" t="s">
        <v>181</v>
      </c>
      <c r="H51" s="1" t="s">
        <v>1514</v>
      </c>
      <c r="I51" s="1" t="s">
        <v>165</v>
      </c>
      <c r="J51" s="1" t="s">
        <v>159</v>
      </c>
      <c r="K51" s="1" t="s">
        <v>157</v>
      </c>
      <c r="AG51" s="1" t="s">
        <v>157</v>
      </c>
      <c r="BC51" s="1" t="s">
        <v>154</v>
      </c>
      <c r="BD51" s="1" t="s">
        <v>154</v>
      </c>
      <c r="BF51" s="3">
        <v>100</v>
      </c>
      <c r="BG51" s="5">
        <v>100</v>
      </c>
      <c r="BH51" s="3">
        <v>18</v>
      </c>
      <c r="BI51" s="1" t="s">
        <v>160</v>
      </c>
      <c r="BJ51" s="3">
        <v>1</v>
      </c>
      <c r="BK51" s="3">
        <v>1</v>
      </c>
      <c r="BL51" s="8">
        <f>AVERAGE(BJ51:BK51)</f>
        <v>1</v>
      </c>
      <c r="BM51" s="1" t="s">
        <v>236</v>
      </c>
      <c r="BN51" s="3">
        <v>1</v>
      </c>
      <c r="BO51" s="3">
        <v>0</v>
      </c>
      <c r="BP51" s="3">
        <v>0</v>
      </c>
      <c r="BQ51" s="3">
        <v>1</v>
      </c>
      <c r="BR51" s="3">
        <v>0</v>
      </c>
      <c r="BS51" s="3">
        <v>0</v>
      </c>
      <c r="BT51" s="3">
        <v>1</v>
      </c>
      <c r="BU51" s="3">
        <v>0</v>
      </c>
      <c r="BV51" s="3">
        <v>0</v>
      </c>
      <c r="BW51" s="3">
        <v>0</v>
      </c>
      <c r="BX51" s="3">
        <v>0</v>
      </c>
      <c r="BY51" s="1" t="s">
        <v>157</v>
      </c>
      <c r="CU51" s="1" t="s">
        <v>154</v>
      </c>
      <c r="CV51" s="1" t="s">
        <v>154</v>
      </c>
      <c r="CW51" s="3">
        <v>1</v>
      </c>
      <c r="CX51" s="3">
        <v>70</v>
      </c>
      <c r="CY51" s="5">
        <v>70</v>
      </c>
      <c r="CZ51" s="3">
        <v>18</v>
      </c>
      <c r="DA51" s="1" t="s">
        <v>160</v>
      </c>
      <c r="DB51" s="3">
        <v>7</v>
      </c>
      <c r="DC51" s="3">
        <v>30</v>
      </c>
      <c r="DD51" s="8">
        <v>18.5</v>
      </c>
      <c r="DE51" s="1" t="s">
        <v>236</v>
      </c>
      <c r="DF51" s="3">
        <v>1</v>
      </c>
      <c r="DG51" s="3">
        <v>0</v>
      </c>
      <c r="DH51" s="3">
        <v>0</v>
      </c>
      <c r="DI51" s="3">
        <v>1</v>
      </c>
      <c r="DJ51" s="3">
        <v>0</v>
      </c>
      <c r="DK51" s="3">
        <v>0</v>
      </c>
      <c r="DL51" s="3">
        <v>1</v>
      </c>
      <c r="DM51" s="3">
        <v>0</v>
      </c>
      <c r="DN51" s="3">
        <v>0</v>
      </c>
      <c r="DO51" s="3">
        <v>0</v>
      </c>
      <c r="DP51" s="3">
        <v>0</v>
      </c>
      <c r="DQ51" s="1" t="s">
        <v>154</v>
      </c>
      <c r="DR51" s="1" t="s">
        <v>154</v>
      </c>
      <c r="DT51" s="3">
        <v>50</v>
      </c>
      <c r="DU51" s="5">
        <v>50</v>
      </c>
      <c r="DV51" s="3">
        <v>18</v>
      </c>
      <c r="DW51" s="1" t="s">
        <v>160</v>
      </c>
      <c r="DX51" s="3">
        <v>1</v>
      </c>
      <c r="DY51" s="3">
        <v>1</v>
      </c>
      <c r="DZ51" s="8">
        <f>AVERAGE(DX51:DY51)</f>
        <v>1</v>
      </c>
      <c r="EA51" s="1" t="s">
        <v>236</v>
      </c>
      <c r="EB51" s="3">
        <v>1</v>
      </c>
      <c r="EC51" s="3">
        <v>0</v>
      </c>
      <c r="ED51" s="3">
        <v>0</v>
      </c>
      <c r="EE51" s="3">
        <v>1</v>
      </c>
      <c r="EF51" s="3">
        <v>0</v>
      </c>
      <c r="EG51" s="3">
        <v>0</v>
      </c>
      <c r="EH51" s="3">
        <v>1</v>
      </c>
      <c r="EI51" s="3">
        <v>0</v>
      </c>
      <c r="EJ51" s="3">
        <v>0</v>
      </c>
      <c r="EK51" s="3">
        <v>0</v>
      </c>
      <c r="EL51" s="3">
        <v>0</v>
      </c>
      <c r="EM51" s="1" t="s">
        <v>154</v>
      </c>
      <c r="EN51" s="1" t="s">
        <v>154</v>
      </c>
      <c r="EP51" s="5">
        <v>350</v>
      </c>
      <c r="EQ51" s="3">
        <v>350</v>
      </c>
      <c r="ER51" s="1" t="s">
        <v>1309</v>
      </c>
      <c r="ES51" s="1" t="s">
        <v>160</v>
      </c>
      <c r="ET51" s="3">
        <v>7</v>
      </c>
      <c r="EU51" s="3">
        <v>30</v>
      </c>
      <c r="EV51" s="8">
        <f>AVERAGE(ET51:EU51)</f>
        <v>18.5</v>
      </c>
      <c r="EW51" s="1" t="s">
        <v>236</v>
      </c>
      <c r="EX51" s="3">
        <v>1</v>
      </c>
      <c r="EY51" s="3">
        <v>0</v>
      </c>
      <c r="EZ51" s="3">
        <v>0</v>
      </c>
      <c r="FA51" s="3">
        <v>1</v>
      </c>
      <c r="FB51" s="3">
        <v>0</v>
      </c>
      <c r="FC51" s="3">
        <v>0</v>
      </c>
      <c r="FD51" s="3">
        <v>1</v>
      </c>
      <c r="FE51" s="3">
        <v>0</v>
      </c>
      <c r="FF51" s="3">
        <v>0</v>
      </c>
      <c r="FG51" s="3">
        <v>0</v>
      </c>
      <c r="FH51" s="3">
        <v>0</v>
      </c>
      <c r="FJ51" s="1">
        <v>21982894</v>
      </c>
      <c r="FK51" s="1" t="s">
        <v>1343</v>
      </c>
      <c r="FL51" s="1" t="s">
        <v>1344</v>
      </c>
      <c r="FM51" s="1">
        <v>242</v>
      </c>
    </row>
    <row r="52" spans="1:169" x14ac:dyDescent="0.25">
      <c r="A52" s="1" t="s">
        <v>1028</v>
      </c>
      <c r="B52" s="1" t="s">
        <v>814</v>
      </c>
      <c r="C52" s="15" t="s">
        <v>1140</v>
      </c>
      <c r="D52" s="1" t="s">
        <v>1287</v>
      </c>
      <c r="E52" s="12" t="s">
        <v>1358</v>
      </c>
      <c r="F52" s="3" t="s">
        <v>1428</v>
      </c>
      <c r="G52" s="1" t="s">
        <v>181</v>
      </c>
      <c r="H52" s="1" t="s">
        <v>1515</v>
      </c>
      <c r="I52" s="1" t="s">
        <v>165</v>
      </c>
      <c r="J52" s="1" t="s">
        <v>159</v>
      </c>
      <c r="K52" s="1" t="s">
        <v>157</v>
      </c>
      <c r="AG52" s="1" t="s">
        <v>157</v>
      </c>
      <c r="BC52" s="1" t="s">
        <v>157</v>
      </c>
      <c r="BY52" s="1" t="s">
        <v>154</v>
      </c>
      <c r="BZ52" s="1" t="s">
        <v>154</v>
      </c>
      <c r="CB52" s="1" t="s">
        <v>1339</v>
      </c>
      <c r="CC52" s="4" t="s">
        <v>1339</v>
      </c>
      <c r="CD52" s="3">
        <v>18</v>
      </c>
      <c r="CE52" s="1" t="s">
        <v>160</v>
      </c>
      <c r="CF52" s="3">
        <v>1</v>
      </c>
      <c r="CG52" s="3">
        <v>30</v>
      </c>
      <c r="CH52" s="8">
        <v>15.5</v>
      </c>
      <c r="CI52" s="1" t="s">
        <v>236</v>
      </c>
      <c r="CJ52" s="3">
        <v>1</v>
      </c>
      <c r="CK52" s="3">
        <v>0</v>
      </c>
      <c r="CL52" s="3">
        <v>0</v>
      </c>
      <c r="CM52" s="3">
        <v>1</v>
      </c>
      <c r="CN52" s="3">
        <v>0</v>
      </c>
      <c r="CO52" s="3">
        <v>0</v>
      </c>
      <c r="CP52" s="3">
        <v>1</v>
      </c>
      <c r="CQ52" s="3">
        <v>0</v>
      </c>
      <c r="CR52" s="3">
        <v>0</v>
      </c>
      <c r="CS52" s="3">
        <v>0</v>
      </c>
      <c r="CT52" s="3">
        <v>0</v>
      </c>
      <c r="CU52" s="1" t="s">
        <v>157</v>
      </c>
      <c r="DQ52" s="1" t="s">
        <v>157</v>
      </c>
      <c r="EM52" s="1" t="s">
        <v>157</v>
      </c>
      <c r="FJ52" s="1">
        <v>21978848</v>
      </c>
      <c r="FK52" s="1" t="s">
        <v>1340</v>
      </c>
      <c r="FL52" s="1" t="s">
        <v>1341</v>
      </c>
      <c r="FM52" s="1">
        <v>241</v>
      </c>
    </row>
    <row r="53" spans="1:169" x14ac:dyDescent="0.25">
      <c r="A53" s="19" t="s">
        <v>910</v>
      </c>
      <c r="B53" s="19"/>
      <c r="C53" s="19" t="s">
        <v>1136</v>
      </c>
      <c r="D53" s="19" t="s">
        <v>1283</v>
      </c>
      <c r="E53" s="27" t="s">
        <v>1373</v>
      </c>
      <c r="F53" s="19" t="s">
        <v>1407</v>
      </c>
      <c r="G53" s="19" t="s">
        <v>1374</v>
      </c>
      <c r="H53" s="1" t="s">
        <v>574</v>
      </c>
      <c r="I53" s="19" t="s">
        <v>1361</v>
      </c>
      <c r="J53" s="19" t="s">
        <v>153</v>
      </c>
      <c r="K53" s="19" t="s">
        <v>1362</v>
      </c>
      <c r="L53" s="19" t="s">
        <v>1362</v>
      </c>
      <c r="M53" s="19"/>
      <c r="N53" s="19">
        <v>360</v>
      </c>
      <c r="O53" s="20">
        <v>360</v>
      </c>
      <c r="P53" s="1">
        <v>18</v>
      </c>
      <c r="Q53" s="19" t="s">
        <v>160</v>
      </c>
      <c r="R53" s="1">
        <v>7</v>
      </c>
      <c r="S53" s="1">
        <v>14</v>
      </c>
      <c r="T53" s="8">
        <v>10.5</v>
      </c>
      <c r="U53" s="22" t="s">
        <v>1412</v>
      </c>
      <c r="V53" s="1">
        <v>1</v>
      </c>
      <c r="W53" s="3">
        <v>0</v>
      </c>
      <c r="X53" s="3">
        <v>0</v>
      </c>
      <c r="Y53" s="3">
        <v>0</v>
      </c>
      <c r="Z53" s="3">
        <v>1</v>
      </c>
      <c r="AA53" s="3">
        <v>0</v>
      </c>
      <c r="AB53" s="3">
        <v>0</v>
      </c>
      <c r="AC53" s="3">
        <v>0</v>
      </c>
      <c r="AD53" s="3">
        <v>0</v>
      </c>
      <c r="AE53" s="3">
        <v>0</v>
      </c>
      <c r="AF53" s="3">
        <v>0</v>
      </c>
      <c r="AG53" s="1" t="s">
        <v>1362</v>
      </c>
      <c r="AH53" s="1" t="s">
        <v>1362</v>
      </c>
      <c r="AJ53" s="1">
        <v>350</v>
      </c>
      <c r="AK53" s="4">
        <v>350</v>
      </c>
      <c r="AL53" s="1">
        <v>18</v>
      </c>
      <c r="AM53" s="1" t="s">
        <v>160</v>
      </c>
      <c r="AN53" s="1">
        <v>7</v>
      </c>
      <c r="AO53" s="1">
        <v>15</v>
      </c>
      <c r="AP53" s="8">
        <v>11</v>
      </c>
      <c r="AQ53" s="1" t="s">
        <v>1452</v>
      </c>
      <c r="AR53" s="1">
        <f>IF(ISNUMBER(FIND("Price Inflation", AQ53)), 1, 0)</f>
        <v>1</v>
      </c>
      <c r="AS53" s="1">
        <f>IF(ISNUMBER(FIND("Liquidity Shortage", AQ53)), 1, 0)</f>
        <v>1</v>
      </c>
      <c r="AT53" s="1">
        <f>IF(ISNUMBER(FIND("Shortage of Demand", AQ53)), 1, 0)</f>
        <v>0</v>
      </c>
      <c r="AU53" s="1">
        <f>IF(ISNUMBER(FIND("Insecurity and Instability", AQ53)), 1, 0)</f>
        <v>0</v>
      </c>
      <c r="AV53" s="1">
        <f>IF(ISNUMBER(FIND("Supply Shortage", AQ53)), 1, 0)</f>
        <v>0</v>
      </c>
      <c r="AW53" s="1">
        <f>IF(ISNUMBER(FIND("Government Regulations", AQ53)), 1, 0)</f>
        <v>0</v>
      </c>
      <c r="AX53" s="1">
        <f>IF(ISNUMBER(FIND("Transportation Issues", AQ53)), 1, 0)</f>
        <v>0</v>
      </c>
      <c r="AY53" s="3">
        <v>0</v>
      </c>
      <c r="AZ53" s="1">
        <f>IF(ISNUMBER(FIND("Do Not Know", AQ53)), 1, 0)</f>
        <v>0</v>
      </c>
      <c r="BA53" s="1">
        <f>IF(ISNUMBER(FIND("No Constraints", AQ53)), 1, 0)</f>
        <v>0</v>
      </c>
      <c r="BB53" s="1">
        <f>IF(ISNUMBER(FIND("Vendor Did Not Answer", AR53)), 1, 0)</f>
        <v>0</v>
      </c>
      <c r="BC53" s="1" t="s">
        <v>1362</v>
      </c>
      <c r="BD53" s="1" t="s">
        <v>1365</v>
      </c>
      <c r="BE53" s="1">
        <v>5</v>
      </c>
      <c r="BF53" s="1">
        <v>100</v>
      </c>
      <c r="BH53" s="1">
        <v>11</v>
      </c>
      <c r="BI53" s="1" t="s">
        <v>160</v>
      </c>
      <c r="BJ53" s="1">
        <v>1</v>
      </c>
      <c r="BK53" s="1">
        <v>4</v>
      </c>
      <c r="BL53" s="8">
        <v>2.5</v>
      </c>
      <c r="BM53" s="1" t="s">
        <v>1460</v>
      </c>
      <c r="BN53" s="1">
        <f>IF(ISNUMBER(FIND("Price Inflation", BM53)), 1, 0)</f>
        <v>0</v>
      </c>
      <c r="BO53" s="1">
        <f>IF(ISNUMBER(FIND("Liquidity Shortage", BM53)), 1, 0)</f>
        <v>0</v>
      </c>
      <c r="BP53" s="1">
        <f>IF(ISNUMBER(FIND("Shortage of Demand", BM53)), 1, 0)</f>
        <v>0</v>
      </c>
      <c r="BQ53" s="1">
        <f>IF(ISNUMBER(FIND("Insecurity and Instability", BM53)), 1, 0)</f>
        <v>0</v>
      </c>
      <c r="BR53" s="1">
        <f>IF(ISNUMBER(FIND("Supply Shortage", BM53)), 1, 0)</f>
        <v>0</v>
      </c>
      <c r="BS53" s="1">
        <f>IF(ISNUMBER(FIND("Government Regulations", BM53)), 1, 0)</f>
        <v>0</v>
      </c>
      <c r="BT53" s="1">
        <f>IF(ISNUMBER(FIND("Government Regulations", BM53)), 1, 0)</f>
        <v>0</v>
      </c>
      <c r="BU53" s="1">
        <f>IF(ISNUMBER(FIND("Transportation Issues", BM53)), 1, 0)</f>
        <v>0</v>
      </c>
      <c r="BV53" s="1">
        <f>IF(ISNUMBER(FIND("Do Not Know", BM53)), 1, 0)</f>
        <v>0</v>
      </c>
      <c r="BW53" s="1">
        <f>IF(ISNUMBER(FIND("No Constraints", BM53)), 1, 0)</f>
        <v>1</v>
      </c>
      <c r="BX53" s="1">
        <f>IF(ISNUMBER(FIND("Vendor Did Not Answer", BM53)), 1, 0)</f>
        <v>0</v>
      </c>
      <c r="BY53" s="1" t="s">
        <v>1362</v>
      </c>
      <c r="BZ53" s="1" t="s">
        <v>1362</v>
      </c>
      <c r="CB53" s="1">
        <v>100</v>
      </c>
      <c r="CC53" s="4">
        <v>100</v>
      </c>
      <c r="CD53" s="1">
        <v>11</v>
      </c>
      <c r="CE53" s="1" t="s">
        <v>160</v>
      </c>
      <c r="CF53" s="1">
        <v>7</v>
      </c>
      <c r="CG53" s="1">
        <v>10</v>
      </c>
      <c r="CH53" s="8">
        <v>8.5</v>
      </c>
      <c r="CI53" s="1" t="s">
        <v>1461</v>
      </c>
      <c r="CJ53" s="1">
        <f>IF(ISNUMBER(FIND("Price Inflation", CI53)), 1, 0)</f>
        <v>0</v>
      </c>
      <c r="CK53" s="1">
        <f>IF(ISNUMBER(FIND("Liquidity Shortage", CI53)), 1, 0)</f>
        <v>0</v>
      </c>
      <c r="CL53" s="1">
        <f>IF(ISNUMBER(FIND("Shortage of Demand", CI53)), 1, 0)</f>
        <v>1</v>
      </c>
      <c r="CM53" s="1">
        <f>IF(ISNUMBER(FIND("Insecurity and Instability", CI53)), 1, 0)</f>
        <v>0</v>
      </c>
      <c r="CN53" s="1">
        <f>IF(ISNUMBER(FIND("Supply Shortage", CI53)), 1, 0)</f>
        <v>0</v>
      </c>
      <c r="CO53" s="1">
        <f>IF(ISNUMBER(FIND("Government Regulations", CI53)), 1, 0)</f>
        <v>0</v>
      </c>
      <c r="CP53" s="1">
        <f>IF(ISNUMBER(FIND("Government Regulations", CI53)), 1, 0)</f>
        <v>0</v>
      </c>
      <c r="CQ53" s="1">
        <f>IF(ISNUMBER(FIND("Transportation Issues", CI53)), 1, 0)</f>
        <v>0</v>
      </c>
      <c r="CR53" s="1">
        <f>IF(ISNUMBER(FIND("Do Not Know", CI53)), 1, 0)</f>
        <v>0</v>
      </c>
      <c r="CS53" s="1">
        <f>IF(ISNUMBER(FIND("No Constraints", CI53)), 1, 0)</f>
        <v>0</v>
      </c>
      <c r="CT53" s="1">
        <f>IF(ISNUMBER(FIND("Vendor Did Not Answer", CI53)), 1, 0)</f>
        <v>0</v>
      </c>
      <c r="CU53" s="1" t="s">
        <v>1362</v>
      </c>
      <c r="CV53" s="1" t="s">
        <v>1362</v>
      </c>
      <c r="CX53" s="1">
        <v>120</v>
      </c>
      <c r="CY53" s="4">
        <v>120</v>
      </c>
      <c r="CZ53" s="1">
        <v>11</v>
      </c>
      <c r="DA53" s="1" t="s">
        <v>160</v>
      </c>
      <c r="DB53" s="1">
        <v>7</v>
      </c>
      <c r="DC53" s="1">
        <v>30</v>
      </c>
      <c r="DD53" s="8">
        <v>18.5</v>
      </c>
      <c r="DE53" s="1" t="s">
        <v>1461</v>
      </c>
      <c r="DF53" s="1">
        <f>IF(ISNUMBER(FIND("Price Inflation", DE53)), 1, 0)</f>
        <v>0</v>
      </c>
      <c r="DG53" s="1">
        <f>IF(ISNUMBER(FIND("Liquidity Shortage", DE53)), 1, 0)</f>
        <v>0</v>
      </c>
      <c r="DH53" s="1">
        <f>IF(ISNUMBER(FIND("Shortage of Demand", DE53)), 1, 0)</f>
        <v>1</v>
      </c>
      <c r="DI53" s="1">
        <f>IF(ISNUMBER(FIND("Insecurity and Instability", DE53)), 1, 0)</f>
        <v>0</v>
      </c>
      <c r="DJ53" s="1">
        <f>IF(ISNUMBER(FIND("Supply Shortage", DE53)), 1, 0)</f>
        <v>0</v>
      </c>
      <c r="DK53" s="1">
        <f>IF(ISNUMBER(FIND("Government Regulations", DE53)), 1, 0)</f>
        <v>0</v>
      </c>
      <c r="DL53" s="1">
        <f>IF(ISNUMBER(FIND("Transportation Issues", DE53)), 1, 0)</f>
        <v>0</v>
      </c>
      <c r="DM53" s="3">
        <v>0</v>
      </c>
      <c r="DN53" s="1">
        <f>IF(ISNUMBER(FIND("Do Not Know", DE53)), 1, 0)</f>
        <v>0</v>
      </c>
      <c r="DO53" s="1">
        <f>IF(ISNUMBER(FIND("No Constraints", DE53)), 1, 0)</f>
        <v>0</v>
      </c>
      <c r="DP53" s="1">
        <f>IF(ISNUMBER(FIND("Vendor Did Not Answer", DE53)), 1, 0)</f>
        <v>0</v>
      </c>
      <c r="DQ53" s="1" t="s">
        <v>1362</v>
      </c>
      <c r="DR53" s="1" t="s">
        <v>1362</v>
      </c>
      <c r="DT53" s="1">
        <v>50</v>
      </c>
      <c r="DU53" s="11">
        <v>50</v>
      </c>
      <c r="DV53" s="1">
        <v>11</v>
      </c>
      <c r="DW53" s="1" t="s">
        <v>160</v>
      </c>
      <c r="DX53" s="1">
        <v>14</v>
      </c>
      <c r="DY53" s="1">
        <v>30</v>
      </c>
      <c r="DZ53" s="8">
        <f>AVERAGE(DX53:DY53)</f>
        <v>22</v>
      </c>
      <c r="EA53" s="1" t="s">
        <v>1461</v>
      </c>
      <c r="EB53" s="1">
        <f>IF(ISNUMBER(FIND("Price Inflation", EA53)), 1, 0)</f>
        <v>0</v>
      </c>
      <c r="EC53" s="1">
        <f>IF(ISNUMBER(FIND("Liquidity Shortage", EA53)), 1, 0)</f>
        <v>0</v>
      </c>
      <c r="ED53" s="1">
        <f>IF(ISNUMBER(FIND("Shortage of Demand", EA53)), 1, 0)</f>
        <v>1</v>
      </c>
      <c r="EE53" s="1">
        <f>IF(ISNUMBER(FIND("Insecurity and Instability", EA53)), 1, 0)</f>
        <v>0</v>
      </c>
      <c r="EF53" s="1">
        <f>IF(ISNUMBER(FIND("Supply Shortage", EA53)), 1, 0)</f>
        <v>0</v>
      </c>
      <c r="EG53" s="1">
        <f>IF(ISNUMBER(FIND("Government Regulations", EA53)), 1, 0)</f>
        <v>0</v>
      </c>
      <c r="EH53" s="1">
        <f>IF(ISNUMBER(FIND("Government Regulations", EA53)), 1, 0)</f>
        <v>0</v>
      </c>
      <c r="EI53" s="1">
        <f>IF(ISNUMBER(FIND("Transportation Issues", EA53)), 1, 0)</f>
        <v>0</v>
      </c>
      <c r="EJ53" s="1">
        <f>IF(ISNUMBER(FIND("Do Not Know", EA53)), 1, 0)</f>
        <v>0</v>
      </c>
      <c r="EK53" s="1">
        <f>IF(ISNUMBER(FIND("No Constraints", EA53)), 1, 0)</f>
        <v>0</v>
      </c>
      <c r="EL53" s="1">
        <f>IF(ISNUMBER(FIND("Vendor Did Not Answer", EA53)), 1, 0)</f>
        <v>0</v>
      </c>
      <c r="EM53" s="1" t="s">
        <v>1362</v>
      </c>
      <c r="EN53" s="1" t="s">
        <v>1362</v>
      </c>
      <c r="EP53" s="4">
        <v>400</v>
      </c>
      <c r="EQ53" s="1">
        <v>400</v>
      </c>
      <c r="ER53" s="1">
        <v>11</v>
      </c>
      <c r="ES53" s="1" t="s">
        <v>160</v>
      </c>
      <c r="ET53" s="1">
        <v>14</v>
      </c>
      <c r="EU53" s="1">
        <v>30</v>
      </c>
      <c r="EV53" s="8">
        <f>AVERAGE(ET53:EU53)</f>
        <v>22</v>
      </c>
      <c r="EW53" s="1" t="s">
        <v>1498</v>
      </c>
      <c r="EX53" s="1">
        <f>IF(ISNUMBER(FIND("Price Inflation", EW53)), 1, 0)</f>
        <v>0</v>
      </c>
      <c r="EY53" s="1">
        <f>IF(ISNUMBER(FIND("Liquidity Shortage", EW53)), 1, 0)</f>
        <v>1</v>
      </c>
      <c r="EZ53" s="1">
        <f>IF(ISNUMBER(FIND("Shortage of Demand", EW53)), 1, 0)</f>
        <v>0</v>
      </c>
      <c r="FA53" s="1">
        <f>IF(ISNUMBER(FIND("Insecurity and Instability", EW53)), 1, 0)</f>
        <v>0</v>
      </c>
      <c r="FB53" s="1">
        <f>IF(ISNUMBER(FIND("Supply Shortage", EW53)), 1, 0)</f>
        <v>0</v>
      </c>
      <c r="FC53" s="1">
        <f>IF(ISNUMBER(FIND("Government Regulations", EW53)), 1, 0)</f>
        <v>0</v>
      </c>
      <c r="FD53" s="1">
        <f>IF(ISNUMBER(FIND("Government Regulations", EW53)), 1, 0)</f>
        <v>0</v>
      </c>
      <c r="FE53" s="1">
        <f>IF(ISNUMBER(FIND("Transportation Issues", EW53)), 1, 0)</f>
        <v>0</v>
      </c>
      <c r="FF53" s="1">
        <f>IF(ISNUMBER(FIND("Do Not Know", EW53)), 1, 0)</f>
        <v>0</v>
      </c>
      <c r="FG53" s="1">
        <f>IF(ISNUMBER(FIND("No Constraints", EW53)), 1, 0)</f>
        <v>0</v>
      </c>
      <c r="FH53" s="1">
        <f>IF(ISNUMBER(FIND("Vendor Did Not Answer", EW53)), 1, 0)</f>
        <v>0</v>
      </c>
      <c r="FI53" s="1" t="s">
        <v>1375</v>
      </c>
    </row>
    <row r="54" spans="1:169" x14ac:dyDescent="0.25">
      <c r="A54" s="1" t="s">
        <v>911</v>
      </c>
      <c r="C54" s="1" t="s">
        <v>1136</v>
      </c>
      <c r="D54" s="1" t="s">
        <v>1283</v>
      </c>
      <c r="E54" s="25" t="s">
        <v>1373</v>
      </c>
      <c r="F54" s="1" t="s">
        <v>1407</v>
      </c>
      <c r="G54" s="1" t="s">
        <v>1376</v>
      </c>
      <c r="H54" s="1" t="s">
        <v>1590</v>
      </c>
      <c r="I54" s="1" t="s">
        <v>1361</v>
      </c>
      <c r="J54" s="1" t="s">
        <v>153</v>
      </c>
      <c r="K54" s="1" t="s">
        <v>1362</v>
      </c>
      <c r="L54" s="1" t="s">
        <v>1362</v>
      </c>
      <c r="N54" s="1">
        <v>360</v>
      </c>
      <c r="O54" s="4">
        <v>360</v>
      </c>
      <c r="P54" s="1">
        <v>18</v>
      </c>
      <c r="Q54" s="1" t="s">
        <v>160</v>
      </c>
      <c r="R54" s="1">
        <v>5</v>
      </c>
      <c r="S54" s="1">
        <v>8</v>
      </c>
      <c r="T54" s="8">
        <v>6.5</v>
      </c>
      <c r="U54" s="22" t="s">
        <v>1412</v>
      </c>
      <c r="V54" s="1">
        <v>1</v>
      </c>
      <c r="W54" s="3">
        <v>0</v>
      </c>
      <c r="X54" s="3">
        <v>0</v>
      </c>
      <c r="Y54" s="3">
        <v>0</v>
      </c>
      <c r="Z54" s="3">
        <v>1</v>
      </c>
      <c r="AA54" s="3">
        <v>0</v>
      </c>
      <c r="AB54" s="3">
        <v>0</v>
      </c>
      <c r="AC54" s="3">
        <v>0</v>
      </c>
      <c r="AD54" s="3">
        <v>0</v>
      </c>
      <c r="AE54" s="3">
        <v>0</v>
      </c>
      <c r="AF54" s="3">
        <v>0</v>
      </c>
      <c r="AG54" s="1" t="s">
        <v>1362</v>
      </c>
      <c r="AH54" s="1" t="s">
        <v>1362</v>
      </c>
      <c r="AJ54" s="1">
        <v>350</v>
      </c>
      <c r="AK54" s="4">
        <v>350</v>
      </c>
      <c r="AL54" s="1">
        <v>30</v>
      </c>
      <c r="AM54" s="1" t="s">
        <v>160</v>
      </c>
      <c r="AN54" s="1">
        <v>5</v>
      </c>
      <c r="AO54" s="1">
        <v>10</v>
      </c>
      <c r="AP54" s="8">
        <v>7.5</v>
      </c>
      <c r="AQ54" s="1" t="s">
        <v>1450</v>
      </c>
      <c r="AR54" s="1">
        <f>IF(ISNUMBER(FIND("Price Inflation", AQ54)), 1, 0)</f>
        <v>1</v>
      </c>
      <c r="AS54" s="1">
        <f>IF(ISNUMBER(FIND("Liquidity Shortage", AQ54)), 1, 0)</f>
        <v>0</v>
      </c>
      <c r="AT54" s="1">
        <f>IF(ISNUMBER(FIND("Shortage of Demand", AQ54)), 1, 0)</f>
        <v>1</v>
      </c>
      <c r="AU54" s="1">
        <f>IF(ISNUMBER(FIND("Insecurity and Instability", AQ54)), 1, 0)</f>
        <v>0</v>
      </c>
      <c r="AV54" s="1">
        <f>IF(ISNUMBER(FIND("Supply Shortage", AQ54)), 1, 0)</f>
        <v>0</v>
      </c>
      <c r="AW54" s="1">
        <f>IF(ISNUMBER(FIND("Government Regulations", AQ54)), 1, 0)</f>
        <v>0</v>
      </c>
      <c r="AX54" s="1">
        <f>IF(ISNUMBER(FIND("Transportation Issues", AQ54)), 1, 0)</f>
        <v>0</v>
      </c>
      <c r="AY54" s="3">
        <v>0</v>
      </c>
      <c r="AZ54" s="1">
        <f>IF(ISNUMBER(FIND("Do Not Know", AQ54)), 1, 0)</f>
        <v>0</v>
      </c>
      <c r="BA54" s="1">
        <f>IF(ISNUMBER(FIND("No Constraints", AQ54)), 1, 0)</f>
        <v>0</v>
      </c>
      <c r="BB54" s="1">
        <f>IF(ISNUMBER(FIND("Vendor Did Not Answer", AR54)), 1, 0)</f>
        <v>0</v>
      </c>
      <c r="BC54" s="1" t="s">
        <v>1362</v>
      </c>
      <c r="BD54" s="1" t="s">
        <v>1365</v>
      </c>
      <c r="BE54" s="1">
        <v>5</v>
      </c>
      <c r="BF54" s="1">
        <v>100</v>
      </c>
      <c r="BH54" s="1">
        <v>11</v>
      </c>
      <c r="BI54" s="1" t="s">
        <v>160</v>
      </c>
      <c r="BJ54" s="1">
        <v>2</v>
      </c>
      <c r="BK54" s="1">
        <v>3</v>
      </c>
      <c r="BL54" s="8">
        <v>2.5</v>
      </c>
      <c r="BM54" s="1" t="s">
        <v>1460</v>
      </c>
      <c r="BN54" s="1">
        <f>IF(ISNUMBER(FIND("Price Inflation", BM54)), 1, 0)</f>
        <v>0</v>
      </c>
      <c r="BO54" s="1">
        <f>IF(ISNUMBER(FIND("Liquidity Shortage", BM54)), 1, 0)</f>
        <v>0</v>
      </c>
      <c r="BP54" s="1">
        <f>IF(ISNUMBER(FIND("Shortage of Demand", BM54)), 1, 0)</f>
        <v>0</v>
      </c>
      <c r="BQ54" s="1">
        <f>IF(ISNUMBER(FIND("Insecurity and Instability", BM54)), 1, 0)</f>
        <v>0</v>
      </c>
      <c r="BR54" s="1">
        <f>IF(ISNUMBER(FIND("Supply Shortage", BM54)), 1, 0)</f>
        <v>0</v>
      </c>
      <c r="BS54" s="1">
        <f>IF(ISNUMBER(FIND("Government Regulations", BM54)), 1, 0)</f>
        <v>0</v>
      </c>
      <c r="BT54" s="1">
        <f>IF(ISNUMBER(FIND("Government Regulations", BM54)), 1, 0)</f>
        <v>0</v>
      </c>
      <c r="BU54" s="1">
        <f>IF(ISNUMBER(FIND("Transportation Issues", BM54)), 1, 0)</f>
        <v>0</v>
      </c>
      <c r="BV54" s="1">
        <f>IF(ISNUMBER(FIND("Do Not Know", BM54)), 1, 0)</f>
        <v>0</v>
      </c>
      <c r="BW54" s="1">
        <f>IF(ISNUMBER(FIND("No Constraints", BM54)), 1, 0)</f>
        <v>1</v>
      </c>
      <c r="BX54" s="1">
        <f>IF(ISNUMBER(FIND("Vendor Did Not Answer", BM54)), 1, 0)</f>
        <v>0</v>
      </c>
      <c r="BY54" s="1" t="s">
        <v>1362</v>
      </c>
      <c r="BZ54" s="1" t="s">
        <v>1362</v>
      </c>
      <c r="CB54" s="1">
        <v>80</v>
      </c>
      <c r="CC54" s="4">
        <v>80</v>
      </c>
      <c r="CD54" s="1">
        <v>11</v>
      </c>
      <c r="CE54" s="1" t="s">
        <v>160</v>
      </c>
      <c r="CF54" s="1">
        <v>10</v>
      </c>
      <c r="CG54" s="1">
        <v>15</v>
      </c>
      <c r="CH54" s="8">
        <v>12.5</v>
      </c>
      <c r="CI54" s="1" t="s">
        <v>1473</v>
      </c>
      <c r="CJ54" s="1">
        <f>IF(ISNUMBER(FIND("Price Inflation", CI54)), 1, 0)</f>
        <v>1</v>
      </c>
      <c r="CK54" s="1">
        <f>IF(ISNUMBER(FIND("Liquidity Shortage", CI54)), 1, 0)</f>
        <v>0</v>
      </c>
      <c r="CL54" s="1">
        <f>IF(ISNUMBER(FIND("Shortage of Demand", CI54)), 1, 0)</f>
        <v>0</v>
      </c>
      <c r="CM54" s="1">
        <f>IF(ISNUMBER(FIND("Insecurity and Instability", CI54)), 1, 0)</f>
        <v>0</v>
      </c>
      <c r="CN54" s="1">
        <f>IF(ISNUMBER(FIND("Supply Shortage", CI54)), 1, 0)</f>
        <v>0</v>
      </c>
      <c r="CO54" s="1">
        <f>IF(ISNUMBER(FIND("Government Regulations", CI54)), 1, 0)</f>
        <v>0</v>
      </c>
      <c r="CP54" s="1">
        <f>IF(ISNUMBER(FIND("Government Regulations", CI54)), 1, 0)</f>
        <v>0</v>
      </c>
      <c r="CQ54" s="1">
        <f>IF(ISNUMBER(FIND("Transportation Issues", CI54)), 1, 0)</f>
        <v>0</v>
      </c>
      <c r="CR54" s="1">
        <f>IF(ISNUMBER(FIND("Do Not Know", CI54)), 1, 0)</f>
        <v>0</v>
      </c>
      <c r="CS54" s="1">
        <f>IF(ISNUMBER(FIND("No Constraints", CI54)), 1, 0)</f>
        <v>0</v>
      </c>
      <c r="CT54" s="1">
        <f>IF(ISNUMBER(FIND("Vendor Did Not Answer", CI54)), 1, 0)</f>
        <v>0</v>
      </c>
      <c r="CU54" s="1" t="s">
        <v>1362</v>
      </c>
      <c r="CV54" s="1" t="s">
        <v>1362</v>
      </c>
      <c r="CX54" s="1">
        <v>100</v>
      </c>
      <c r="CY54" s="4">
        <v>100</v>
      </c>
      <c r="CZ54" s="1">
        <v>11</v>
      </c>
      <c r="DA54" s="1" t="s">
        <v>160</v>
      </c>
      <c r="DB54" s="1">
        <v>10</v>
      </c>
      <c r="DC54" s="1">
        <v>20</v>
      </c>
      <c r="DD54" s="8">
        <v>15</v>
      </c>
      <c r="DE54" s="1" t="s">
        <v>1461</v>
      </c>
      <c r="DF54" s="1">
        <f>IF(ISNUMBER(FIND("Price Inflation", DE54)), 1, 0)</f>
        <v>0</v>
      </c>
      <c r="DG54" s="1">
        <f>IF(ISNUMBER(FIND("Liquidity Shortage", DE54)), 1, 0)</f>
        <v>0</v>
      </c>
      <c r="DH54" s="1">
        <f>IF(ISNUMBER(FIND("Shortage of Demand", DE54)), 1, 0)</f>
        <v>1</v>
      </c>
      <c r="DI54" s="1">
        <f>IF(ISNUMBER(FIND("Insecurity and Instability", DE54)), 1, 0)</f>
        <v>0</v>
      </c>
      <c r="DJ54" s="1">
        <f>IF(ISNUMBER(FIND("Supply Shortage", DE54)), 1, 0)</f>
        <v>0</v>
      </c>
      <c r="DK54" s="1">
        <f>IF(ISNUMBER(FIND("Government Regulations", DE54)), 1, 0)</f>
        <v>0</v>
      </c>
      <c r="DL54" s="1">
        <f>IF(ISNUMBER(FIND("Transportation Issues", DE54)), 1, 0)</f>
        <v>0</v>
      </c>
      <c r="DM54" s="3">
        <v>0</v>
      </c>
      <c r="DN54" s="1">
        <f>IF(ISNUMBER(FIND("Do Not Know", DE54)), 1, 0)</f>
        <v>0</v>
      </c>
      <c r="DO54" s="1">
        <f>IF(ISNUMBER(FIND("No Constraints", DE54)), 1, 0)</f>
        <v>0</v>
      </c>
      <c r="DP54" s="1">
        <f>IF(ISNUMBER(FIND("Vendor Did Not Answer", DE54)), 1, 0)</f>
        <v>0</v>
      </c>
      <c r="DQ54" s="1" t="s">
        <v>1362</v>
      </c>
      <c r="DR54" s="1" t="s">
        <v>1362</v>
      </c>
      <c r="DT54" s="1">
        <v>80</v>
      </c>
      <c r="DU54" s="11">
        <v>80</v>
      </c>
      <c r="DV54" s="1">
        <v>11</v>
      </c>
      <c r="DW54" s="1" t="s">
        <v>160</v>
      </c>
      <c r="DX54" s="1">
        <v>10</v>
      </c>
      <c r="DY54" s="1">
        <v>20</v>
      </c>
      <c r="DZ54" s="8">
        <f t="shared" ref="DZ54:DZ55" si="141">AVERAGE(DX54:DY54)</f>
        <v>15</v>
      </c>
      <c r="EA54" s="1" t="s">
        <v>1461</v>
      </c>
      <c r="EB54" s="1">
        <f>IF(ISNUMBER(FIND("Price Inflation", EA54)), 1, 0)</f>
        <v>0</v>
      </c>
      <c r="EC54" s="1">
        <f>IF(ISNUMBER(FIND("Liquidity Shortage", EA54)), 1, 0)</f>
        <v>0</v>
      </c>
      <c r="ED54" s="1">
        <f>IF(ISNUMBER(FIND("Shortage of Demand", EA54)), 1, 0)</f>
        <v>1</v>
      </c>
      <c r="EE54" s="1">
        <f>IF(ISNUMBER(FIND("Insecurity and Instability", EA54)), 1, 0)</f>
        <v>0</v>
      </c>
      <c r="EF54" s="1">
        <f>IF(ISNUMBER(FIND("Supply Shortage", EA54)), 1, 0)</f>
        <v>0</v>
      </c>
      <c r="EG54" s="1">
        <f>IF(ISNUMBER(FIND("Government Regulations", EA54)), 1, 0)</f>
        <v>0</v>
      </c>
      <c r="EH54" s="1">
        <f>IF(ISNUMBER(FIND("Government Regulations", EA54)), 1, 0)</f>
        <v>0</v>
      </c>
      <c r="EI54" s="1">
        <f>IF(ISNUMBER(FIND("Transportation Issues", EA54)), 1, 0)</f>
        <v>0</v>
      </c>
      <c r="EJ54" s="1">
        <f>IF(ISNUMBER(FIND("Do Not Know", EA54)), 1, 0)</f>
        <v>0</v>
      </c>
      <c r="EK54" s="1">
        <f>IF(ISNUMBER(FIND("No Constraints", EA54)), 1, 0)</f>
        <v>0</v>
      </c>
      <c r="EL54" s="1">
        <f>IF(ISNUMBER(FIND("Vendor Did Not Answer", EA54)), 1, 0)</f>
        <v>0</v>
      </c>
      <c r="EM54" s="1" t="s">
        <v>1362</v>
      </c>
      <c r="EN54" s="1" t="s">
        <v>1362</v>
      </c>
      <c r="EP54" s="4">
        <v>350</v>
      </c>
      <c r="EQ54" s="1">
        <v>350</v>
      </c>
      <c r="ER54" s="1">
        <v>11</v>
      </c>
      <c r="ES54" s="1" t="s">
        <v>160</v>
      </c>
      <c r="ET54" s="1">
        <v>10</v>
      </c>
      <c r="EU54" s="1">
        <v>20</v>
      </c>
      <c r="EV54" s="8">
        <f t="shared" ref="EV54:EV55" si="142">AVERAGE(ET54:EU54)</f>
        <v>15</v>
      </c>
      <c r="EW54" s="1" t="s">
        <v>1473</v>
      </c>
      <c r="EX54" s="1">
        <f>IF(ISNUMBER(FIND("Price Inflation", EW54)), 1, 0)</f>
        <v>1</v>
      </c>
      <c r="EY54" s="1">
        <f>IF(ISNUMBER(FIND("Liquidity Shortage", EW54)), 1, 0)</f>
        <v>0</v>
      </c>
      <c r="EZ54" s="1">
        <f>IF(ISNUMBER(FIND("Shortage of Demand", EW54)), 1, 0)</f>
        <v>0</v>
      </c>
      <c r="FA54" s="1">
        <f>IF(ISNUMBER(FIND("Insecurity and Instability", EW54)), 1, 0)</f>
        <v>0</v>
      </c>
      <c r="FB54" s="1">
        <f>IF(ISNUMBER(FIND("Supply Shortage", EW54)), 1, 0)</f>
        <v>0</v>
      </c>
      <c r="FC54" s="1">
        <f>IF(ISNUMBER(FIND("Government Regulations", EW54)), 1, 0)</f>
        <v>0</v>
      </c>
      <c r="FD54" s="1">
        <f>IF(ISNUMBER(FIND("Government Regulations", EW54)), 1, 0)</f>
        <v>0</v>
      </c>
      <c r="FE54" s="1">
        <f>IF(ISNUMBER(FIND("Transportation Issues", EW54)), 1, 0)</f>
        <v>0</v>
      </c>
      <c r="FF54" s="1">
        <f>IF(ISNUMBER(FIND("Do Not Know", EW54)), 1, 0)</f>
        <v>0</v>
      </c>
      <c r="FG54" s="1">
        <f>IF(ISNUMBER(FIND("No Constraints", EW54)), 1, 0)</f>
        <v>0</v>
      </c>
      <c r="FH54" s="1">
        <f>IF(ISNUMBER(FIND("Vendor Did Not Answer", EW54)), 1, 0)</f>
        <v>0</v>
      </c>
      <c r="FI54" s="1" t="s">
        <v>1368</v>
      </c>
    </row>
    <row r="55" spans="1:169" x14ac:dyDescent="0.25">
      <c r="A55" s="1" t="s">
        <v>1086</v>
      </c>
      <c r="C55" s="17" t="s">
        <v>1136</v>
      </c>
      <c r="D55" s="1" t="s">
        <v>1283</v>
      </c>
      <c r="E55" s="25" t="s">
        <v>1373</v>
      </c>
      <c r="F55" s="1" t="s">
        <v>1407</v>
      </c>
      <c r="G55" s="1" t="s">
        <v>1377</v>
      </c>
      <c r="H55" s="17" t="s">
        <v>1592</v>
      </c>
      <c r="I55" s="1" t="s">
        <v>1361</v>
      </c>
      <c r="J55" s="1" t="s">
        <v>153</v>
      </c>
      <c r="K55" s="1" t="s">
        <v>1362</v>
      </c>
      <c r="L55" s="1" t="s">
        <v>1362</v>
      </c>
      <c r="N55" s="1">
        <v>360</v>
      </c>
      <c r="O55" s="4">
        <v>360</v>
      </c>
      <c r="P55" s="1">
        <v>18</v>
      </c>
      <c r="Q55" s="1" t="s">
        <v>160</v>
      </c>
      <c r="R55" s="1">
        <v>6</v>
      </c>
      <c r="S55" s="1">
        <v>14</v>
      </c>
      <c r="T55" s="8">
        <v>10</v>
      </c>
      <c r="U55" s="22" t="s">
        <v>1412</v>
      </c>
      <c r="V55" s="1">
        <v>1</v>
      </c>
      <c r="W55" s="3">
        <v>0</v>
      </c>
      <c r="X55" s="3">
        <v>0</v>
      </c>
      <c r="Y55" s="3">
        <v>0</v>
      </c>
      <c r="Z55" s="3">
        <v>1</v>
      </c>
      <c r="AA55" s="3">
        <v>0</v>
      </c>
      <c r="AB55" s="3">
        <v>0</v>
      </c>
      <c r="AC55" s="3">
        <v>0</v>
      </c>
      <c r="AD55" s="3">
        <v>0</v>
      </c>
      <c r="AE55" s="3">
        <v>0</v>
      </c>
      <c r="AF55" s="3">
        <v>0</v>
      </c>
      <c r="AG55" s="1" t="s">
        <v>1362</v>
      </c>
      <c r="AH55" s="1" t="s">
        <v>1362</v>
      </c>
      <c r="AJ55" s="1">
        <v>350</v>
      </c>
      <c r="AK55" s="4">
        <v>350</v>
      </c>
      <c r="AL55" s="1">
        <v>18</v>
      </c>
      <c r="AM55" s="1" t="s">
        <v>160</v>
      </c>
      <c r="AN55" s="1">
        <v>6</v>
      </c>
      <c r="AO55" s="1">
        <v>14</v>
      </c>
      <c r="AP55" s="8">
        <v>10</v>
      </c>
      <c r="AQ55" s="1" t="s">
        <v>1453</v>
      </c>
      <c r="AR55" s="1">
        <f>IF(ISNUMBER(FIND("Price Inflation", AQ55)), 1, 0)</f>
        <v>1</v>
      </c>
      <c r="AS55" s="1">
        <f>IF(ISNUMBER(FIND("Liquidity Shortage", AQ55)), 1, 0)</f>
        <v>0</v>
      </c>
      <c r="AT55" s="1">
        <f>IF(ISNUMBER(FIND("Shortage of Demand", AQ55)), 1, 0)</f>
        <v>0</v>
      </c>
      <c r="AU55" s="1">
        <f>IF(ISNUMBER(FIND("Insecurity and Instability", AQ55)), 1, 0)</f>
        <v>0</v>
      </c>
      <c r="AV55" s="1">
        <f>IF(ISNUMBER(FIND("Supply Shortage", AQ55)), 1, 0)</f>
        <v>0</v>
      </c>
      <c r="AW55" s="1">
        <f>IF(ISNUMBER(FIND("Government Regulations", AQ55)), 1, 0)</f>
        <v>0</v>
      </c>
      <c r="AX55" s="1">
        <f>IF(ISNUMBER(FIND("Transportation Issues", AQ55)), 1, 0)</f>
        <v>1</v>
      </c>
      <c r="AY55" s="3">
        <v>0</v>
      </c>
      <c r="AZ55" s="1">
        <f>IF(ISNUMBER(FIND("Do Not Know", AQ55)), 1, 0)</f>
        <v>0</v>
      </c>
      <c r="BA55" s="1">
        <f>IF(ISNUMBER(FIND("No Constraints", AQ55)), 1, 0)</f>
        <v>0</v>
      </c>
      <c r="BB55" s="1">
        <f>IF(ISNUMBER(FIND("Vendor Did Not Answer", AR55)), 1, 0)</f>
        <v>0</v>
      </c>
      <c r="BC55" s="1" t="s">
        <v>1362</v>
      </c>
      <c r="BD55" s="1" t="s">
        <v>1365</v>
      </c>
      <c r="BE55" s="1">
        <v>5</v>
      </c>
      <c r="BF55" s="1">
        <v>100</v>
      </c>
      <c r="BH55" s="1">
        <v>11</v>
      </c>
      <c r="BI55" s="1" t="s">
        <v>160</v>
      </c>
      <c r="BJ55" s="1">
        <v>1</v>
      </c>
      <c r="BK55" s="1">
        <v>3</v>
      </c>
      <c r="BL55" s="8">
        <v>2</v>
      </c>
      <c r="BM55" s="1" t="s">
        <v>1460</v>
      </c>
      <c r="BN55" s="1">
        <f>IF(ISNUMBER(FIND("Price Inflation", BM55)), 1, 0)</f>
        <v>0</v>
      </c>
      <c r="BO55" s="1">
        <f>IF(ISNUMBER(FIND("Liquidity Shortage", BM55)), 1, 0)</f>
        <v>0</v>
      </c>
      <c r="BP55" s="1">
        <f>IF(ISNUMBER(FIND("Shortage of Demand", BM55)), 1, 0)</f>
        <v>0</v>
      </c>
      <c r="BQ55" s="1">
        <f>IF(ISNUMBER(FIND("Insecurity and Instability", BM55)), 1, 0)</f>
        <v>0</v>
      </c>
      <c r="BR55" s="1">
        <f>IF(ISNUMBER(FIND("Supply Shortage", BM55)), 1, 0)</f>
        <v>0</v>
      </c>
      <c r="BS55" s="1">
        <f>IF(ISNUMBER(FIND("Government Regulations", BM55)), 1, 0)</f>
        <v>0</v>
      </c>
      <c r="BT55" s="1">
        <f>IF(ISNUMBER(FIND("Government Regulations", BM55)), 1, 0)</f>
        <v>0</v>
      </c>
      <c r="BU55" s="1">
        <f>IF(ISNUMBER(FIND("Transportation Issues", BM55)), 1, 0)</f>
        <v>0</v>
      </c>
      <c r="BV55" s="1">
        <f>IF(ISNUMBER(FIND("Do Not Know", BM55)), 1, 0)</f>
        <v>0</v>
      </c>
      <c r="BW55" s="1">
        <f>IF(ISNUMBER(FIND("No Constraints", BM55)), 1, 0)</f>
        <v>1</v>
      </c>
      <c r="BX55" s="1">
        <f>IF(ISNUMBER(FIND("Vendor Did Not Answer", BM55)), 1, 0)</f>
        <v>0</v>
      </c>
      <c r="BY55" s="1" t="s">
        <v>1362</v>
      </c>
      <c r="BZ55" s="1" t="s">
        <v>1362</v>
      </c>
      <c r="CB55" s="1">
        <v>100</v>
      </c>
      <c r="CC55" s="4">
        <v>100</v>
      </c>
      <c r="CD55" s="1">
        <v>11</v>
      </c>
      <c r="CE55" s="1" t="s">
        <v>160</v>
      </c>
      <c r="CF55" s="1">
        <v>14</v>
      </c>
      <c r="CG55" s="1">
        <v>20</v>
      </c>
      <c r="CH55" s="8">
        <v>17</v>
      </c>
      <c r="CI55" s="1" t="s">
        <v>1474</v>
      </c>
      <c r="CJ55" s="1">
        <f>IF(ISNUMBER(FIND("Price Inflation", CI55)), 1, 0)</f>
        <v>0</v>
      </c>
      <c r="CK55" s="1">
        <f>IF(ISNUMBER(FIND("Liquidity Shortage", CI55)), 1, 0)</f>
        <v>1</v>
      </c>
      <c r="CL55" s="1">
        <f>IF(ISNUMBER(FIND("Shortage of Demand", CI55)), 1, 0)</f>
        <v>1</v>
      </c>
      <c r="CM55" s="1">
        <f>IF(ISNUMBER(FIND("Insecurity and Instability", CI55)), 1, 0)</f>
        <v>0</v>
      </c>
      <c r="CN55" s="1">
        <f>IF(ISNUMBER(FIND("Supply Shortage", CI55)), 1, 0)</f>
        <v>0</v>
      </c>
      <c r="CO55" s="1">
        <f>IF(ISNUMBER(FIND("Government Regulations", CI55)), 1, 0)</f>
        <v>0</v>
      </c>
      <c r="CP55" s="1">
        <f>IF(ISNUMBER(FIND("Government Regulations", CI55)), 1, 0)</f>
        <v>0</v>
      </c>
      <c r="CQ55" s="1">
        <f>IF(ISNUMBER(FIND("Transportation Issues", CI55)), 1, 0)</f>
        <v>0</v>
      </c>
      <c r="CR55" s="1">
        <f>IF(ISNUMBER(FIND("Do Not Know", CI55)), 1, 0)</f>
        <v>0</v>
      </c>
      <c r="CS55" s="1">
        <f>IF(ISNUMBER(FIND("No Constraints", CI55)), 1, 0)</f>
        <v>0</v>
      </c>
      <c r="CT55" s="1">
        <f>IF(ISNUMBER(FIND("Vendor Did Not Answer", CI55)), 1, 0)</f>
        <v>0</v>
      </c>
      <c r="CU55" s="1" t="s">
        <v>1362</v>
      </c>
      <c r="CV55" s="1" t="s">
        <v>1362</v>
      </c>
      <c r="CX55" s="1">
        <v>120</v>
      </c>
      <c r="CY55" s="4">
        <v>120</v>
      </c>
      <c r="CZ55" s="1">
        <v>11</v>
      </c>
      <c r="DA55" s="1" t="s">
        <v>160</v>
      </c>
      <c r="DB55" s="1">
        <v>15</v>
      </c>
      <c r="DC55" s="1">
        <v>30</v>
      </c>
      <c r="DD55" s="8">
        <v>22.5</v>
      </c>
      <c r="DE55" s="1" t="s">
        <v>1461</v>
      </c>
      <c r="DF55" s="1">
        <f>IF(ISNUMBER(FIND("Price Inflation", DE55)), 1, 0)</f>
        <v>0</v>
      </c>
      <c r="DG55" s="1">
        <f>IF(ISNUMBER(FIND("Liquidity Shortage", DE55)), 1, 0)</f>
        <v>0</v>
      </c>
      <c r="DH55" s="1">
        <f>IF(ISNUMBER(FIND("Shortage of Demand", DE55)), 1, 0)</f>
        <v>1</v>
      </c>
      <c r="DI55" s="1">
        <f>IF(ISNUMBER(FIND("Insecurity and Instability", DE55)), 1, 0)</f>
        <v>0</v>
      </c>
      <c r="DJ55" s="1">
        <f>IF(ISNUMBER(FIND("Supply Shortage", DE55)), 1, 0)</f>
        <v>0</v>
      </c>
      <c r="DK55" s="1">
        <f>IF(ISNUMBER(FIND("Government Regulations", DE55)), 1, 0)</f>
        <v>0</v>
      </c>
      <c r="DL55" s="1">
        <f>IF(ISNUMBER(FIND("Transportation Issues", DE55)), 1, 0)</f>
        <v>0</v>
      </c>
      <c r="DM55" s="3">
        <v>0</v>
      </c>
      <c r="DN55" s="1">
        <f>IF(ISNUMBER(FIND("Do Not Know", DE55)), 1, 0)</f>
        <v>0</v>
      </c>
      <c r="DO55" s="1">
        <f>IF(ISNUMBER(FIND("No Constraints", DE55)), 1, 0)</f>
        <v>0</v>
      </c>
      <c r="DP55" s="1">
        <f>IF(ISNUMBER(FIND("Vendor Did Not Answer", DE55)), 1, 0)</f>
        <v>0</v>
      </c>
      <c r="DQ55" s="1" t="s">
        <v>1362</v>
      </c>
      <c r="DR55" s="1" t="s">
        <v>1362</v>
      </c>
      <c r="DT55" s="1">
        <v>60</v>
      </c>
      <c r="DU55" s="11">
        <v>60</v>
      </c>
      <c r="DV55" s="1">
        <v>11</v>
      </c>
      <c r="DW55" s="1" t="s">
        <v>160</v>
      </c>
      <c r="DX55" s="1">
        <v>20</v>
      </c>
      <c r="DY55" s="1">
        <v>30</v>
      </c>
      <c r="DZ55" s="8">
        <f t="shared" si="141"/>
        <v>25</v>
      </c>
      <c r="EA55" s="1" t="s">
        <v>1461</v>
      </c>
      <c r="EB55" s="1">
        <f>IF(ISNUMBER(FIND("Price Inflation", EA55)), 1, 0)</f>
        <v>0</v>
      </c>
      <c r="EC55" s="1">
        <f>IF(ISNUMBER(FIND("Liquidity Shortage", EA55)), 1, 0)</f>
        <v>0</v>
      </c>
      <c r="ED55" s="1">
        <f>IF(ISNUMBER(FIND("Shortage of Demand", EA55)), 1, 0)</f>
        <v>1</v>
      </c>
      <c r="EE55" s="1">
        <f>IF(ISNUMBER(FIND("Insecurity and Instability", EA55)), 1, 0)</f>
        <v>0</v>
      </c>
      <c r="EF55" s="1">
        <f>IF(ISNUMBER(FIND("Supply Shortage", EA55)), 1, 0)</f>
        <v>0</v>
      </c>
      <c r="EG55" s="1">
        <f>IF(ISNUMBER(FIND("Government Regulations", EA55)), 1, 0)</f>
        <v>0</v>
      </c>
      <c r="EH55" s="1">
        <f>IF(ISNUMBER(FIND("Government Regulations", EA55)), 1, 0)</f>
        <v>0</v>
      </c>
      <c r="EI55" s="1">
        <f>IF(ISNUMBER(FIND("Transportation Issues", EA55)), 1, 0)</f>
        <v>0</v>
      </c>
      <c r="EJ55" s="1">
        <f>IF(ISNUMBER(FIND("Do Not Know", EA55)), 1, 0)</f>
        <v>0</v>
      </c>
      <c r="EK55" s="1">
        <f>IF(ISNUMBER(FIND("No Constraints", EA55)), 1, 0)</f>
        <v>0</v>
      </c>
      <c r="EL55" s="1">
        <f>IF(ISNUMBER(FIND("Vendor Did Not Answer", EA55)), 1, 0)</f>
        <v>0</v>
      </c>
      <c r="EM55" s="1" t="s">
        <v>1362</v>
      </c>
      <c r="EN55" s="1" t="s">
        <v>1362</v>
      </c>
      <c r="EP55" s="4">
        <v>300</v>
      </c>
      <c r="EQ55" s="1">
        <v>300</v>
      </c>
      <c r="ER55" s="1">
        <v>11</v>
      </c>
      <c r="ES55" s="1" t="s">
        <v>160</v>
      </c>
      <c r="ET55" s="1">
        <v>21</v>
      </c>
      <c r="EU55" s="1">
        <v>30</v>
      </c>
      <c r="EV55" s="8">
        <f t="shared" si="142"/>
        <v>25.5</v>
      </c>
      <c r="EW55" s="1" t="s">
        <v>1474</v>
      </c>
      <c r="EX55" s="1">
        <f>IF(ISNUMBER(FIND("Price Inflation", EW55)), 1, 0)</f>
        <v>0</v>
      </c>
      <c r="EY55" s="1">
        <f>IF(ISNUMBER(FIND("Liquidity Shortage", EW55)), 1, 0)</f>
        <v>1</v>
      </c>
      <c r="EZ55" s="1">
        <f>IF(ISNUMBER(FIND("Shortage of Demand", EW55)), 1, 0)</f>
        <v>1</v>
      </c>
      <c r="FA55" s="1">
        <f>IF(ISNUMBER(FIND("Insecurity and Instability", EW55)), 1, 0)</f>
        <v>0</v>
      </c>
      <c r="FB55" s="1">
        <f>IF(ISNUMBER(FIND("Supply Shortage", EW55)), 1, 0)</f>
        <v>0</v>
      </c>
      <c r="FC55" s="1">
        <f>IF(ISNUMBER(FIND("Government Regulations", EW55)), 1, 0)</f>
        <v>0</v>
      </c>
      <c r="FD55" s="1">
        <f>IF(ISNUMBER(FIND("Government Regulations", EW55)), 1, 0)</f>
        <v>0</v>
      </c>
      <c r="FE55" s="1">
        <f>IF(ISNUMBER(FIND("Transportation Issues", EW55)), 1, 0)</f>
        <v>0</v>
      </c>
      <c r="FF55" s="1">
        <f>IF(ISNUMBER(FIND("Do Not Know", EW55)), 1, 0)</f>
        <v>0</v>
      </c>
      <c r="FG55" s="1">
        <f>IF(ISNUMBER(FIND("No Constraints", EW55)), 1, 0)</f>
        <v>0</v>
      </c>
      <c r="FH55" s="1">
        <f>IF(ISNUMBER(FIND("Vendor Did Not Answer", EW55)), 1, 0)</f>
        <v>0</v>
      </c>
    </row>
    <row r="56" spans="1:169" x14ac:dyDescent="0.25">
      <c r="A56" s="1" t="s">
        <v>1123</v>
      </c>
      <c r="B56" s="1" t="s">
        <v>161</v>
      </c>
      <c r="C56" s="1" t="s">
        <v>1138</v>
      </c>
      <c r="D56" s="3" t="s">
        <v>1285</v>
      </c>
      <c r="E56" s="12" t="s">
        <v>1182</v>
      </c>
      <c r="F56" s="3" t="s">
        <v>1242</v>
      </c>
      <c r="G56" s="1" t="s">
        <v>894</v>
      </c>
      <c r="H56" s="1" t="s">
        <v>1404</v>
      </c>
      <c r="I56" s="1" t="s">
        <v>162</v>
      </c>
      <c r="J56" s="1" t="s">
        <v>159</v>
      </c>
      <c r="K56" s="1" t="s">
        <v>154</v>
      </c>
      <c r="L56" s="1" t="s">
        <v>154</v>
      </c>
      <c r="N56" s="3">
        <v>325</v>
      </c>
      <c r="O56" s="5">
        <v>325</v>
      </c>
      <c r="P56" s="3">
        <v>24</v>
      </c>
      <c r="Q56" s="1" t="s">
        <v>160</v>
      </c>
      <c r="R56" s="3">
        <v>2</v>
      </c>
      <c r="S56" s="3">
        <v>3</v>
      </c>
      <c r="T56" s="7">
        <v>2.5</v>
      </c>
      <c r="U56" s="1" t="s">
        <v>895</v>
      </c>
      <c r="V56" s="3">
        <v>0</v>
      </c>
      <c r="W56" s="3">
        <v>0</v>
      </c>
      <c r="X56" s="3">
        <v>0</v>
      </c>
      <c r="Y56" s="3">
        <v>1</v>
      </c>
      <c r="Z56" s="3">
        <v>0</v>
      </c>
      <c r="AA56" s="3">
        <v>1</v>
      </c>
      <c r="AB56" s="3">
        <v>1</v>
      </c>
      <c r="AC56" s="3">
        <v>0</v>
      </c>
      <c r="AD56" s="3">
        <v>0</v>
      </c>
      <c r="AE56" s="3">
        <v>0</v>
      </c>
      <c r="AF56" s="3">
        <v>0</v>
      </c>
      <c r="AG56" s="1" t="s">
        <v>154</v>
      </c>
      <c r="AH56" s="1" t="s">
        <v>154</v>
      </c>
      <c r="AJ56" s="3">
        <v>320</v>
      </c>
      <c r="AK56" s="5">
        <v>320</v>
      </c>
      <c r="AL56" s="3">
        <v>24</v>
      </c>
      <c r="AM56" s="1" t="s">
        <v>160</v>
      </c>
      <c r="AN56" s="3">
        <v>2</v>
      </c>
      <c r="AO56" s="3">
        <v>3</v>
      </c>
      <c r="AP56" s="7">
        <f>AVERAGE(AN56:AO56)</f>
        <v>2.5</v>
      </c>
      <c r="AQ56" s="1" t="s">
        <v>895</v>
      </c>
      <c r="AR56" s="3">
        <v>0</v>
      </c>
      <c r="AS56" s="3">
        <v>0</v>
      </c>
      <c r="AT56" s="3">
        <v>0</v>
      </c>
      <c r="AU56" s="3">
        <v>1</v>
      </c>
      <c r="AV56" s="3">
        <v>0</v>
      </c>
      <c r="AW56" s="3">
        <v>1</v>
      </c>
      <c r="AX56" s="3">
        <v>1</v>
      </c>
      <c r="AY56" s="3">
        <v>0</v>
      </c>
      <c r="AZ56" s="3">
        <v>0</v>
      </c>
      <c r="BA56" s="3">
        <v>0</v>
      </c>
      <c r="BB56" s="3">
        <v>0</v>
      </c>
      <c r="BC56" s="1" t="s">
        <v>154</v>
      </c>
      <c r="BD56" s="1" t="s">
        <v>154</v>
      </c>
      <c r="BF56" s="3">
        <v>100</v>
      </c>
      <c r="BG56" s="5">
        <v>100</v>
      </c>
      <c r="BH56" s="3">
        <v>15</v>
      </c>
      <c r="BI56" s="1" t="s">
        <v>160</v>
      </c>
      <c r="BJ56" s="3">
        <v>3</v>
      </c>
      <c r="BL56" s="7">
        <f>AVERAGE(BJ56:BK56)</f>
        <v>3</v>
      </c>
      <c r="BM56" s="1" t="s">
        <v>206</v>
      </c>
      <c r="BN56" s="3">
        <v>1</v>
      </c>
      <c r="BO56" s="3">
        <v>0</v>
      </c>
      <c r="BP56" s="3">
        <v>0</v>
      </c>
      <c r="BQ56" s="3">
        <v>0</v>
      </c>
      <c r="BR56" s="3">
        <v>0</v>
      </c>
      <c r="BS56" s="3">
        <v>1</v>
      </c>
      <c r="BT56" s="3">
        <v>1</v>
      </c>
      <c r="BU56" s="3">
        <v>0</v>
      </c>
      <c r="BV56" s="3">
        <v>0</v>
      </c>
      <c r="BW56" s="3">
        <v>0</v>
      </c>
      <c r="BX56" s="3">
        <v>0</v>
      </c>
      <c r="BY56" s="1" t="s">
        <v>154</v>
      </c>
      <c r="BZ56" s="1" t="s">
        <v>154</v>
      </c>
      <c r="CB56" s="3">
        <v>125</v>
      </c>
      <c r="CC56" s="5">
        <v>125</v>
      </c>
      <c r="CD56" s="3">
        <v>15</v>
      </c>
      <c r="CE56" s="1" t="s">
        <v>160</v>
      </c>
      <c r="CF56" s="3">
        <v>1</v>
      </c>
      <c r="CH56" s="7">
        <f>AVERAGE(CF56:CG56)</f>
        <v>1</v>
      </c>
      <c r="CI56" s="1" t="s">
        <v>206</v>
      </c>
      <c r="CJ56" s="3">
        <v>1</v>
      </c>
      <c r="CK56" s="3">
        <v>0</v>
      </c>
      <c r="CL56" s="3">
        <v>0</v>
      </c>
      <c r="CM56" s="3">
        <v>0</v>
      </c>
      <c r="CN56" s="3">
        <v>0</v>
      </c>
      <c r="CO56" s="3">
        <v>1</v>
      </c>
      <c r="CP56" s="3">
        <v>1</v>
      </c>
      <c r="CQ56" s="3">
        <v>0</v>
      </c>
      <c r="CR56" s="3">
        <v>0</v>
      </c>
      <c r="CS56" s="3">
        <v>0</v>
      </c>
      <c r="CT56" s="3">
        <v>0</v>
      </c>
      <c r="CU56" s="1" t="s">
        <v>154</v>
      </c>
      <c r="CV56" s="1" t="s">
        <v>154</v>
      </c>
      <c r="CW56" s="3">
        <v>70</v>
      </c>
      <c r="CX56" s="3">
        <v>80</v>
      </c>
      <c r="CY56" s="11">
        <f>CX56/CW56*100</f>
        <v>114.28571428571428</v>
      </c>
      <c r="CZ56" s="3">
        <v>15</v>
      </c>
      <c r="DA56" s="1" t="s">
        <v>160</v>
      </c>
      <c r="DB56" s="3">
        <v>1</v>
      </c>
      <c r="DD56" s="7">
        <f>AVERAGE(DB56:DC56)</f>
        <v>1</v>
      </c>
      <c r="DE56" s="1" t="s">
        <v>206</v>
      </c>
      <c r="DF56" s="3">
        <v>1</v>
      </c>
      <c r="DG56" s="3">
        <v>0</v>
      </c>
      <c r="DH56" s="3">
        <v>0</v>
      </c>
      <c r="DI56" s="3">
        <v>0</v>
      </c>
      <c r="DJ56" s="3">
        <v>0</v>
      </c>
      <c r="DK56" s="3">
        <v>1</v>
      </c>
      <c r="DL56" s="3">
        <v>1</v>
      </c>
      <c r="DM56" s="3">
        <v>0</v>
      </c>
      <c r="DN56" s="3">
        <v>0</v>
      </c>
      <c r="DO56" s="3">
        <v>0</v>
      </c>
      <c r="DP56" s="3">
        <v>0</v>
      </c>
      <c r="DQ56" s="1" t="s">
        <v>154</v>
      </c>
      <c r="DR56" s="1" t="s">
        <v>157</v>
      </c>
      <c r="DS56" s="3">
        <v>110</v>
      </c>
      <c r="DT56" s="3">
        <v>100</v>
      </c>
      <c r="DU56" s="11">
        <f>DT56/DS56*100</f>
        <v>90.909090909090907</v>
      </c>
      <c r="DV56" s="3">
        <v>15</v>
      </c>
      <c r="DW56" s="1" t="s">
        <v>160</v>
      </c>
      <c r="DX56" s="3">
        <v>1</v>
      </c>
      <c r="DZ56" s="7">
        <f>AVERAGE(DX56:DY56)</f>
        <v>1</v>
      </c>
      <c r="EA56" s="1" t="s">
        <v>206</v>
      </c>
      <c r="EB56" s="3">
        <v>1</v>
      </c>
      <c r="EC56" s="3">
        <v>0</v>
      </c>
      <c r="ED56" s="3">
        <v>0</v>
      </c>
      <c r="EE56" s="3">
        <v>0</v>
      </c>
      <c r="EF56" s="3">
        <v>0</v>
      </c>
      <c r="EG56" s="3">
        <v>1</v>
      </c>
      <c r="EH56" s="3">
        <v>1</v>
      </c>
      <c r="EI56" s="3">
        <v>0</v>
      </c>
      <c r="EJ56" s="3">
        <v>0</v>
      </c>
      <c r="EK56" s="3">
        <v>0</v>
      </c>
      <c r="EL56" s="3">
        <v>0</v>
      </c>
      <c r="EM56" s="1" t="s">
        <v>154</v>
      </c>
      <c r="EN56" s="1" t="s">
        <v>154</v>
      </c>
      <c r="EP56" s="5">
        <v>300</v>
      </c>
      <c r="EQ56" s="3">
        <v>300</v>
      </c>
      <c r="ER56" s="3">
        <v>15</v>
      </c>
      <c r="ES56" s="1" t="s">
        <v>160</v>
      </c>
      <c r="ET56" s="3">
        <v>3</v>
      </c>
      <c r="EV56" s="7">
        <f>AVERAGE(ET56:EU56)</f>
        <v>3</v>
      </c>
      <c r="EW56" s="1" t="s">
        <v>206</v>
      </c>
      <c r="EX56" s="3">
        <v>1</v>
      </c>
      <c r="EY56" s="3">
        <v>0</v>
      </c>
      <c r="EZ56" s="3">
        <v>0</v>
      </c>
      <c r="FA56" s="3">
        <v>0</v>
      </c>
      <c r="FB56" s="3">
        <v>0</v>
      </c>
      <c r="FC56" s="3">
        <v>1</v>
      </c>
      <c r="FD56" s="3">
        <v>1</v>
      </c>
      <c r="FE56" s="3">
        <v>0</v>
      </c>
      <c r="FF56" s="3">
        <v>0</v>
      </c>
      <c r="FG56" s="3">
        <v>0</v>
      </c>
      <c r="FH56" s="3">
        <v>0</v>
      </c>
      <c r="FJ56" s="1">
        <v>21930935</v>
      </c>
      <c r="FK56" s="1" t="s">
        <v>896</v>
      </c>
      <c r="FL56" s="1" t="s">
        <v>897</v>
      </c>
      <c r="FM56" s="1">
        <v>228</v>
      </c>
    </row>
    <row r="57" spans="1:169" x14ac:dyDescent="0.25">
      <c r="A57" s="1" t="s">
        <v>914</v>
      </c>
      <c r="C57" s="1" t="s">
        <v>1140</v>
      </c>
      <c r="D57" s="1" t="s">
        <v>1287</v>
      </c>
      <c r="E57" s="25" t="s">
        <v>1388</v>
      </c>
      <c r="F57" s="1" t="s">
        <v>1409</v>
      </c>
      <c r="G57" s="1" t="s">
        <v>1389</v>
      </c>
      <c r="H57" s="1" t="s">
        <v>1532</v>
      </c>
      <c r="I57" s="1" t="s">
        <v>1361</v>
      </c>
      <c r="J57" s="1" t="s">
        <v>153</v>
      </c>
      <c r="K57" s="1" t="s">
        <v>1362</v>
      </c>
      <c r="L57" s="1" t="s">
        <v>1362</v>
      </c>
      <c r="N57" s="1">
        <v>370</v>
      </c>
      <c r="O57" s="4">
        <v>370</v>
      </c>
      <c r="P57" s="1">
        <v>18</v>
      </c>
      <c r="Q57" s="1" t="s">
        <v>160</v>
      </c>
      <c r="R57" s="1">
        <v>0</v>
      </c>
      <c r="S57" s="1">
        <v>0</v>
      </c>
      <c r="T57" s="8">
        <v>0</v>
      </c>
      <c r="U57" s="22" t="s">
        <v>1364</v>
      </c>
      <c r="V57" s="3">
        <v>0</v>
      </c>
      <c r="W57" s="1">
        <v>1</v>
      </c>
      <c r="X57" s="3">
        <v>0</v>
      </c>
      <c r="Y57" s="3">
        <v>0</v>
      </c>
      <c r="Z57" s="3">
        <v>0</v>
      </c>
      <c r="AA57" s="3">
        <v>0</v>
      </c>
      <c r="AB57" s="3">
        <v>0</v>
      </c>
      <c r="AC57" s="3">
        <v>0</v>
      </c>
      <c r="AD57" s="3">
        <v>0</v>
      </c>
      <c r="AE57" s="3">
        <v>0</v>
      </c>
      <c r="AF57" s="3">
        <v>0</v>
      </c>
      <c r="AG57" s="1" t="s">
        <v>1362</v>
      </c>
      <c r="AH57" s="1" t="s">
        <v>1362</v>
      </c>
      <c r="AJ57" s="1">
        <v>330</v>
      </c>
      <c r="AK57" s="4">
        <v>330</v>
      </c>
      <c r="AL57" s="1">
        <v>18</v>
      </c>
      <c r="AM57" s="1" t="s">
        <v>160</v>
      </c>
      <c r="AN57" s="1">
        <v>0</v>
      </c>
      <c r="AO57" s="1">
        <v>0</v>
      </c>
      <c r="AP57" s="8">
        <v>0</v>
      </c>
      <c r="AQ57" s="1" t="s">
        <v>1364</v>
      </c>
      <c r="AR57" s="1">
        <f t="shared" ref="AR57:AR62" si="143">IF(ISNUMBER(FIND("Price Inflation", AQ57)), 1, 0)</f>
        <v>0</v>
      </c>
      <c r="AS57" s="1">
        <f t="shared" ref="AS57:AS62" si="144">IF(ISNUMBER(FIND("Liquidity Shortage", AQ57)), 1, 0)</f>
        <v>1</v>
      </c>
      <c r="AT57" s="1">
        <f t="shared" ref="AT57:AT62" si="145">IF(ISNUMBER(FIND("Shortage of Demand", AQ57)), 1, 0)</f>
        <v>0</v>
      </c>
      <c r="AU57" s="1">
        <f t="shared" ref="AU57:AU62" si="146">IF(ISNUMBER(FIND("Insecurity and Instability", AQ57)), 1, 0)</f>
        <v>0</v>
      </c>
      <c r="AV57" s="1">
        <f t="shared" ref="AV57:AV62" si="147">IF(ISNUMBER(FIND("Supply Shortage", AQ57)), 1, 0)</f>
        <v>0</v>
      </c>
      <c r="AW57" s="1">
        <f t="shared" ref="AW57:AW62" si="148">IF(ISNUMBER(FIND("Government Regulations", AQ57)), 1, 0)</f>
        <v>0</v>
      </c>
      <c r="AX57" s="1">
        <f t="shared" ref="AX57:AX62" si="149">IF(ISNUMBER(FIND("Transportation Issues", AQ57)), 1, 0)</f>
        <v>0</v>
      </c>
      <c r="AY57" s="3">
        <v>0</v>
      </c>
      <c r="AZ57" s="1">
        <f t="shared" ref="AZ57:AZ62" si="150">IF(ISNUMBER(FIND("Do Not Know", AQ57)), 1, 0)</f>
        <v>0</v>
      </c>
      <c r="BA57" s="1">
        <f t="shared" ref="BA57:BA62" si="151">IF(ISNUMBER(FIND("No Constraints", AQ57)), 1, 0)</f>
        <v>0</v>
      </c>
      <c r="BB57" s="1">
        <f t="shared" ref="BB57:BB62" si="152">IF(ISNUMBER(FIND("Vendor Did Not Answer", AR57)), 1, 0)</f>
        <v>0</v>
      </c>
      <c r="BC57" s="1" t="s">
        <v>1362</v>
      </c>
      <c r="BD57" s="1" t="s">
        <v>1365</v>
      </c>
      <c r="BE57" s="1">
        <v>10</v>
      </c>
      <c r="BF57" s="1">
        <v>100</v>
      </c>
      <c r="BH57" s="1">
        <v>18</v>
      </c>
      <c r="BI57" s="1" t="s">
        <v>160</v>
      </c>
      <c r="BJ57" s="1">
        <v>0</v>
      </c>
      <c r="BK57" s="1">
        <v>0</v>
      </c>
      <c r="BL57" s="8">
        <v>0</v>
      </c>
      <c r="BM57" s="1" t="s">
        <v>1366</v>
      </c>
      <c r="BN57" s="1">
        <f t="shared" ref="BN57:BN62" si="153">IF(ISNUMBER(FIND("Price Inflation", BM57)), 1, 0)</f>
        <v>0</v>
      </c>
      <c r="BO57" s="1">
        <f t="shared" ref="BO57:BO62" si="154">IF(ISNUMBER(FIND("Liquidity Shortage", BM57)), 1, 0)</f>
        <v>0</v>
      </c>
      <c r="BP57" s="1">
        <f t="shared" ref="BP57:BP62" si="155">IF(ISNUMBER(FIND("Shortage of Demand", BM57)), 1, 0)</f>
        <v>0</v>
      </c>
      <c r="BQ57" s="1">
        <f t="shared" ref="BQ57:BQ62" si="156">IF(ISNUMBER(FIND("Insecurity and Instability", BM57)), 1, 0)</f>
        <v>0</v>
      </c>
      <c r="BR57" s="1">
        <f t="shared" ref="BR57:BR62" si="157">IF(ISNUMBER(FIND("Supply Shortage", BM57)), 1, 0)</f>
        <v>0</v>
      </c>
      <c r="BS57" s="1">
        <f t="shared" ref="BS57:BS62" si="158">IF(ISNUMBER(FIND("Government Regulations", BM57)), 1, 0)</f>
        <v>0</v>
      </c>
      <c r="BT57" s="1">
        <f t="shared" ref="BT57:BT62" si="159">IF(ISNUMBER(FIND("Government Regulations", BM57)), 1, 0)</f>
        <v>0</v>
      </c>
      <c r="BU57" s="1">
        <f t="shared" ref="BU57:BU62" si="160">IF(ISNUMBER(FIND("Transportation Issues", BM57)), 1, 0)</f>
        <v>0</v>
      </c>
      <c r="BV57" s="1">
        <f t="shared" ref="BV57:BV62" si="161">IF(ISNUMBER(FIND("Do Not Know", BM57)), 1, 0)</f>
        <v>0</v>
      </c>
      <c r="BW57" s="1">
        <f t="shared" ref="BW57:BW62" si="162">IF(ISNUMBER(FIND("No Constraints", BM57)), 1, 0)</f>
        <v>1</v>
      </c>
      <c r="BX57" s="1">
        <f t="shared" ref="BX57:BX62" si="163">IF(ISNUMBER(FIND("Vendor Did Not Answer", BM57)), 1, 0)</f>
        <v>0</v>
      </c>
      <c r="BY57" s="1" t="s">
        <v>1362</v>
      </c>
      <c r="BZ57" s="1" t="s">
        <v>1362</v>
      </c>
      <c r="CA57" s="1">
        <v>10</v>
      </c>
      <c r="CB57" s="1">
        <v>100</v>
      </c>
      <c r="CC57" s="4">
        <v>200</v>
      </c>
      <c r="CD57" s="1">
        <v>18</v>
      </c>
      <c r="CE57" s="1" t="s">
        <v>160</v>
      </c>
      <c r="CF57" s="1">
        <v>0</v>
      </c>
      <c r="CG57" s="1">
        <v>0</v>
      </c>
      <c r="CH57" s="8">
        <v>0</v>
      </c>
      <c r="CI57" s="1" t="s">
        <v>1364</v>
      </c>
      <c r="CJ57" s="1">
        <f t="shared" ref="CJ57:CJ62" si="164">IF(ISNUMBER(FIND("Price Inflation", CI57)), 1, 0)</f>
        <v>0</v>
      </c>
      <c r="CK57" s="1">
        <f t="shared" ref="CK57:CK62" si="165">IF(ISNUMBER(FIND("Liquidity Shortage", CI57)), 1, 0)</f>
        <v>1</v>
      </c>
      <c r="CL57" s="1">
        <f t="shared" ref="CL57:CL62" si="166">IF(ISNUMBER(FIND("Shortage of Demand", CI57)), 1, 0)</f>
        <v>0</v>
      </c>
      <c r="CM57" s="1">
        <f t="shared" ref="CM57:CM62" si="167">IF(ISNUMBER(FIND("Insecurity and Instability", CI57)), 1, 0)</f>
        <v>0</v>
      </c>
      <c r="CN57" s="1">
        <f t="shared" ref="CN57:CN62" si="168">IF(ISNUMBER(FIND("Supply Shortage", CI57)), 1, 0)</f>
        <v>0</v>
      </c>
      <c r="CO57" s="1">
        <f t="shared" ref="CO57:CO62" si="169">IF(ISNUMBER(FIND("Government Regulations", CI57)), 1, 0)</f>
        <v>0</v>
      </c>
      <c r="CP57" s="1">
        <f t="shared" ref="CP57:CP62" si="170">IF(ISNUMBER(FIND("Government Regulations", CI57)), 1, 0)</f>
        <v>0</v>
      </c>
      <c r="CQ57" s="1">
        <f t="shared" ref="CQ57:CQ62" si="171">IF(ISNUMBER(FIND("Transportation Issues", CI57)), 1, 0)</f>
        <v>0</v>
      </c>
      <c r="CR57" s="1">
        <f t="shared" ref="CR57:CR62" si="172">IF(ISNUMBER(FIND("Do Not Know", CI57)), 1, 0)</f>
        <v>0</v>
      </c>
      <c r="CS57" s="1">
        <f t="shared" ref="CS57:CS62" si="173">IF(ISNUMBER(FIND("No Constraints", CI57)), 1, 0)</f>
        <v>0</v>
      </c>
      <c r="CT57" s="1">
        <f t="shared" ref="CT57:CT62" si="174">IF(ISNUMBER(FIND("Vendor Did Not Answer", CI57)), 1, 0)</f>
        <v>0</v>
      </c>
      <c r="CU57" s="1" t="s">
        <v>1362</v>
      </c>
      <c r="CV57" s="1" t="s">
        <v>1362</v>
      </c>
      <c r="CX57" s="1">
        <v>70</v>
      </c>
      <c r="CY57" s="4">
        <v>70</v>
      </c>
      <c r="CZ57" s="1">
        <v>18</v>
      </c>
      <c r="DA57" s="1" t="s">
        <v>160</v>
      </c>
      <c r="DB57" s="1">
        <v>0</v>
      </c>
      <c r="DC57" s="1">
        <v>0</v>
      </c>
      <c r="DD57" s="8">
        <v>0</v>
      </c>
      <c r="DE57" s="1" t="s">
        <v>1364</v>
      </c>
      <c r="DF57" s="1">
        <f t="shared" ref="DF57:DF62" si="175">IF(ISNUMBER(FIND("Price Inflation", DE57)), 1, 0)</f>
        <v>0</v>
      </c>
      <c r="DG57" s="1">
        <f t="shared" ref="DG57:DG62" si="176">IF(ISNUMBER(FIND("Liquidity Shortage", DE57)), 1, 0)</f>
        <v>1</v>
      </c>
      <c r="DH57" s="1">
        <f t="shared" ref="DH57:DH62" si="177">IF(ISNUMBER(FIND("Shortage of Demand", DE57)), 1, 0)</f>
        <v>0</v>
      </c>
      <c r="DI57" s="1">
        <f t="shared" ref="DI57:DI62" si="178">IF(ISNUMBER(FIND("Insecurity and Instability", DE57)), 1, 0)</f>
        <v>0</v>
      </c>
      <c r="DJ57" s="1">
        <f t="shared" ref="DJ57:DJ62" si="179">IF(ISNUMBER(FIND("Supply Shortage", DE57)), 1, 0)</f>
        <v>0</v>
      </c>
      <c r="DK57" s="1">
        <f t="shared" ref="DK57:DK62" si="180">IF(ISNUMBER(FIND("Government Regulations", DE57)), 1, 0)</f>
        <v>0</v>
      </c>
      <c r="DL57" s="1">
        <f t="shared" ref="DL57:DL62" si="181">IF(ISNUMBER(FIND("Transportation Issues", DE57)), 1, 0)</f>
        <v>0</v>
      </c>
      <c r="DM57" s="3">
        <v>0</v>
      </c>
      <c r="DN57" s="1">
        <f t="shared" ref="DN57:DN62" si="182">IF(ISNUMBER(FIND("Do Not Know", DE57)), 1, 0)</f>
        <v>0</v>
      </c>
      <c r="DO57" s="1">
        <f t="shared" ref="DO57:DO62" si="183">IF(ISNUMBER(FIND("No Constraints", DE57)), 1, 0)</f>
        <v>0</v>
      </c>
      <c r="DP57" s="1">
        <f t="shared" ref="DP57:DP62" si="184">IF(ISNUMBER(FIND("Vendor Did Not Answer", DE57)), 1, 0)</f>
        <v>0</v>
      </c>
      <c r="DQ57" s="1" t="s">
        <v>1362</v>
      </c>
      <c r="DR57" s="1" t="s">
        <v>1362</v>
      </c>
      <c r="DT57" s="1">
        <v>100</v>
      </c>
      <c r="DU57" s="11">
        <v>100</v>
      </c>
      <c r="DV57" s="1">
        <v>18</v>
      </c>
      <c r="DW57" s="1" t="s">
        <v>160</v>
      </c>
      <c r="DX57" s="1">
        <v>0</v>
      </c>
      <c r="DY57" s="1">
        <v>0</v>
      </c>
      <c r="DZ57" s="8">
        <v>0</v>
      </c>
      <c r="EA57" s="1" t="s">
        <v>1366</v>
      </c>
      <c r="EB57" s="1">
        <f t="shared" ref="EB57:EB62" si="185">IF(ISNUMBER(FIND("Price Inflation", EA57)), 1, 0)</f>
        <v>0</v>
      </c>
      <c r="EC57" s="1">
        <f t="shared" ref="EC57:EC62" si="186">IF(ISNUMBER(FIND("Liquidity Shortage", EA57)), 1, 0)</f>
        <v>0</v>
      </c>
      <c r="ED57" s="1">
        <f t="shared" ref="ED57:ED62" si="187">IF(ISNUMBER(FIND("Shortage of Demand", EA57)), 1, 0)</f>
        <v>0</v>
      </c>
      <c r="EE57" s="1">
        <f t="shared" ref="EE57:EE62" si="188">IF(ISNUMBER(FIND("Insecurity and Instability", EA57)), 1, 0)</f>
        <v>0</v>
      </c>
      <c r="EF57" s="1">
        <f t="shared" ref="EF57:EF62" si="189">IF(ISNUMBER(FIND("Supply Shortage", EA57)), 1, 0)</f>
        <v>0</v>
      </c>
      <c r="EG57" s="1">
        <f t="shared" ref="EG57:EG62" si="190">IF(ISNUMBER(FIND("Government Regulations", EA57)), 1, 0)</f>
        <v>0</v>
      </c>
      <c r="EH57" s="1">
        <f t="shared" ref="EH57:EH62" si="191">IF(ISNUMBER(FIND("Government Regulations", EA57)), 1, 0)</f>
        <v>0</v>
      </c>
      <c r="EI57" s="1">
        <f t="shared" ref="EI57:EI62" si="192">IF(ISNUMBER(FIND("Transportation Issues", EA57)), 1, 0)</f>
        <v>0</v>
      </c>
      <c r="EJ57" s="1">
        <f t="shared" ref="EJ57:EJ62" si="193">IF(ISNUMBER(FIND("Do Not Know", EA57)), 1, 0)</f>
        <v>0</v>
      </c>
      <c r="EK57" s="1">
        <f t="shared" ref="EK57:EK62" si="194">IF(ISNUMBER(FIND("No Constraints", EA57)), 1, 0)</f>
        <v>1</v>
      </c>
      <c r="EL57" s="1">
        <f t="shared" ref="EL57:EL62" si="195">IF(ISNUMBER(FIND("Vendor Did Not Answer", EA57)), 1, 0)</f>
        <v>0</v>
      </c>
      <c r="EM57" s="1" t="s">
        <v>1362</v>
      </c>
      <c r="EN57" s="1" t="s">
        <v>1362</v>
      </c>
      <c r="EP57" s="4">
        <v>300</v>
      </c>
      <c r="EQ57" s="1">
        <v>300</v>
      </c>
      <c r="ER57" s="1">
        <v>18</v>
      </c>
      <c r="ES57" s="1" t="s">
        <v>160</v>
      </c>
      <c r="ET57" s="1">
        <v>0</v>
      </c>
      <c r="EU57" s="1">
        <v>0</v>
      </c>
      <c r="EV57" s="8">
        <v>0</v>
      </c>
      <c r="EW57" s="1" t="s">
        <v>1366</v>
      </c>
      <c r="EX57" s="1">
        <f t="shared" ref="EX57:EX62" si="196">IF(ISNUMBER(FIND("Price Inflation", EW57)), 1, 0)</f>
        <v>0</v>
      </c>
      <c r="EY57" s="1">
        <f t="shared" ref="EY57:EY62" si="197">IF(ISNUMBER(FIND("Liquidity Shortage", EW57)), 1, 0)</f>
        <v>0</v>
      </c>
      <c r="EZ57" s="1">
        <f t="shared" ref="EZ57:EZ62" si="198">IF(ISNUMBER(FIND("Shortage of Demand", EW57)), 1, 0)</f>
        <v>0</v>
      </c>
      <c r="FA57" s="1">
        <f t="shared" ref="FA57:FA62" si="199">IF(ISNUMBER(FIND("Insecurity and Instability", EW57)), 1, 0)</f>
        <v>0</v>
      </c>
      <c r="FB57" s="1">
        <f t="shared" ref="FB57:FB62" si="200">IF(ISNUMBER(FIND("Supply Shortage", EW57)), 1, 0)</f>
        <v>0</v>
      </c>
      <c r="FC57" s="1">
        <f t="shared" ref="FC57:FC62" si="201">IF(ISNUMBER(FIND("Government Regulations", EW57)), 1, 0)</f>
        <v>0</v>
      </c>
      <c r="FD57" s="1">
        <f t="shared" ref="FD57:FD62" si="202">IF(ISNUMBER(FIND("Government Regulations", EW57)), 1, 0)</f>
        <v>0</v>
      </c>
      <c r="FE57" s="1">
        <f t="shared" ref="FE57:FE62" si="203">IF(ISNUMBER(FIND("Transportation Issues", EW57)), 1, 0)</f>
        <v>0</v>
      </c>
      <c r="FF57" s="1">
        <f t="shared" ref="FF57:FF62" si="204">IF(ISNUMBER(FIND("Do Not Know", EW57)), 1, 0)</f>
        <v>0</v>
      </c>
      <c r="FG57" s="1">
        <f t="shared" ref="FG57:FG62" si="205">IF(ISNUMBER(FIND("No Constraints", EW57)), 1, 0)</f>
        <v>1</v>
      </c>
      <c r="FH57" s="1">
        <f t="shared" ref="FH57:FH62" si="206">IF(ISNUMBER(FIND("Vendor Did Not Answer", EW57)), 1, 0)</f>
        <v>0</v>
      </c>
    </row>
    <row r="58" spans="1:169" x14ac:dyDescent="0.25">
      <c r="A58" s="1" t="s">
        <v>1006</v>
      </c>
      <c r="C58" s="1" t="s">
        <v>1140</v>
      </c>
      <c r="D58" s="1" t="s">
        <v>1287</v>
      </c>
      <c r="E58" s="25" t="s">
        <v>1388</v>
      </c>
      <c r="F58" s="1" t="s">
        <v>1409</v>
      </c>
      <c r="G58" s="1" t="s">
        <v>1389</v>
      </c>
      <c r="H58" s="1" t="s">
        <v>1532</v>
      </c>
      <c r="I58" s="1" t="s">
        <v>1361</v>
      </c>
      <c r="J58" s="1" t="s">
        <v>153</v>
      </c>
      <c r="K58" s="1" t="s">
        <v>1362</v>
      </c>
      <c r="L58" s="1" t="s">
        <v>1362</v>
      </c>
      <c r="N58" s="1">
        <v>350</v>
      </c>
      <c r="O58" s="4">
        <v>350</v>
      </c>
      <c r="P58" s="1">
        <v>18</v>
      </c>
      <c r="Q58" s="1" t="s">
        <v>160</v>
      </c>
      <c r="R58" s="1">
        <v>0</v>
      </c>
      <c r="S58" s="1">
        <v>0</v>
      </c>
      <c r="T58" s="8">
        <v>0</v>
      </c>
      <c r="U58" s="22" t="s">
        <v>1364</v>
      </c>
      <c r="V58" s="3">
        <v>0</v>
      </c>
      <c r="W58" s="1">
        <v>1</v>
      </c>
      <c r="X58" s="3">
        <v>0</v>
      </c>
      <c r="Y58" s="3">
        <v>0</v>
      </c>
      <c r="Z58" s="3">
        <v>0</v>
      </c>
      <c r="AA58" s="3">
        <v>0</v>
      </c>
      <c r="AB58" s="3">
        <v>0</v>
      </c>
      <c r="AC58" s="3">
        <v>0</v>
      </c>
      <c r="AD58" s="3">
        <v>0</v>
      </c>
      <c r="AE58" s="3">
        <v>0</v>
      </c>
      <c r="AF58" s="3">
        <v>0</v>
      </c>
      <c r="AG58" s="1" t="s">
        <v>1362</v>
      </c>
      <c r="AH58" s="1" t="s">
        <v>1362</v>
      </c>
      <c r="AJ58" s="1">
        <v>335</v>
      </c>
      <c r="AK58" s="4">
        <v>335</v>
      </c>
      <c r="AL58" s="1">
        <v>18</v>
      </c>
      <c r="AM58" s="1" t="s">
        <v>160</v>
      </c>
      <c r="AN58" s="1">
        <v>0</v>
      </c>
      <c r="AO58" s="1">
        <v>0</v>
      </c>
      <c r="AP58" s="8">
        <v>0</v>
      </c>
      <c r="AQ58" s="1" t="s">
        <v>1366</v>
      </c>
      <c r="AR58" s="1">
        <f t="shared" si="143"/>
        <v>0</v>
      </c>
      <c r="AS58" s="1">
        <f t="shared" si="144"/>
        <v>0</v>
      </c>
      <c r="AT58" s="1">
        <f t="shared" si="145"/>
        <v>0</v>
      </c>
      <c r="AU58" s="1">
        <f t="shared" si="146"/>
        <v>0</v>
      </c>
      <c r="AV58" s="1">
        <f t="shared" si="147"/>
        <v>0</v>
      </c>
      <c r="AW58" s="1">
        <f t="shared" si="148"/>
        <v>0</v>
      </c>
      <c r="AX58" s="1">
        <f t="shared" si="149"/>
        <v>0</v>
      </c>
      <c r="AY58" s="3">
        <v>0</v>
      </c>
      <c r="AZ58" s="1">
        <f t="shared" si="150"/>
        <v>0</v>
      </c>
      <c r="BA58" s="1">
        <f t="shared" si="151"/>
        <v>1</v>
      </c>
      <c r="BB58" s="1">
        <f t="shared" si="152"/>
        <v>0</v>
      </c>
      <c r="BC58" s="1" t="s">
        <v>1362</v>
      </c>
      <c r="BD58" s="1" t="s">
        <v>1365</v>
      </c>
      <c r="BE58" s="1">
        <v>10</v>
      </c>
      <c r="BF58" s="1">
        <v>70</v>
      </c>
      <c r="BH58" s="1">
        <v>18</v>
      </c>
      <c r="BI58" s="1" t="s">
        <v>160</v>
      </c>
      <c r="BJ58" s="1">
        <v>0</v>
      </c>
      <c r="BK58" s="1">
        <v>0</v>
      </c>
      <c r="BL58" s="8">
        <v>0</v>
      </c>
      <c r="BM58" s="1" t="s">
        <v>1366</v>
      </c>
      <c r="BN58" s="1">
        <f t="shared" si="153"/>
        <v>0</v>
      </c>
      <c r="BO58" s="1">
        <f t="shared" si="154"/>
        <v>0</v>
      </c>
      <c r="BP58" s="1">
        <f t="shared" si="155"/>
        <v>0</v>
      </c>
      <c r="BQ58" s="1">
        <f t="shared" si="156"/>
        <v>0</v>
      </c>
      <c r="BR58" s="1">
        <f t="shared" si="157"/>
        <v>0</v>
      </c>
      <c r="BS58" s="1">
        <f t="shared" si="158"/>
        <v>0</v>
      </c>
      <c r="BT58" s="1">
        <f t="shared" si="159"/>
        <v>0</v>
      </c>
      <c r="BU58" s="1">
        <f t="shared" si="160"/>
        <v>0</v>
      </c>
      <c r="BV58" s="1">
        <f t="shared" si="161"/>
        <v>0</v>
      </c>
      <c r="BW58" s="1">
        <f t="shared" si="162"/>
        <v>1</v>
      </c>
      <c r="BX58" s="1">
        <f t="shared" si="163"/>
        <v>0</v>
      </c>
      <c r="BY58" s="1" t="s">
        <v>1362</v>
      </c>
      <c r="BZ58" s="1" t="s">
        <v>1362</v>
      </c>
      <c r="CA58" s="1">
        <v>10</v>
      </c>
      <c r="CB58" s="1">
        <v>70</v>
      </c>
      <c r="CC58" s="4">
        <v>140</v>
      </c>
      <c r="CD58" s="1">
        <v>18</v>
      </c>
      <c r="CE58" s="1" t="s">
        <v>160</v>
      </c>
      <c r="CF58" s="1">
        <v>0</v>
      </c>
      <c r="CG58" s="1">
        <v>0</v>
      </c>
      <c r="CH58" s="8">
        <v>0</v>
      </c>
      <c r="CI58" s="1" t="s">
        <v>1366</v>
      </c>
      <c r="CJ58" s="1">
        <f t="shared" si="164"/>
        <v>0</v>
      </c>
      <c r="CK58" s="1">
        <f t="shared" si="165"/>
        <v>0</v>
      </c>
      <c r="CL58" s="1">
        <f t="shared" si="166"/>
        <v>0</v>
      </c>
      <c r="CM58" s="1">
        <f t="shared" si="167"/>
        <v>0</v>
      </c>
      <c r="CN58" s="1">
        <f t="shared" si="168"/>
        <v>0</v>
      </c>
      <c r="CO58" s="1">
        <f t="shared" si="169"/>
        <v>0</v>
      </c>
      <c r="CP58" s="1">
        <f t="shared" si="170"/>
        <v>0</v>
      </c>
      <c r="CQ58" s="1">
        <f t="shared" si="171"/>
        <v>0</v>
      </c>
      <c r="CR58" s="1">
        <f t="shared" si="172"/>
        <v>0</v>
      </c>
      <c r="CS58" s="1">
        <f t="shared" si="173"/>
        <v>1</v>
      </c>
      <c r="CT58" s="1">
        <f t="shared" si="174"/>
        <v>0</v>
      </c>
      <c r="CU58" s="1" t="s">
        <v>1362</v>
      </c>
      <c r="CV58" s="1" t="s">
        <v>1362</v>
      </c>
      <c r="CX58" s="1">
        <v>100</v>
      </c>
      <c r="CY58" s="4">
        <v>100</v>
      </c>
      <c r="CZ58" s="1">
        <v>18</v>
      </c>
      <c r="DA58" s="1" t="s">
        <v>160</v>
      </c>
      <c r="DB58" s="1">
        <v>0</v>
      </c>
      <c r="DC58" s="1">
        <v>1</v>
      </c>
      <c r="DD58" s="8">
        <v>0.5</v>
      </c>
      <c r="DE58" s="1" t="s">
        <v>1364</v>
      </c>
      <c r="DF58" s="1">
        <f t="shared" si="175"/>
        <v>0</v>
      </c>
      <c r="DG58" s="1">
        <f t="shared" si="176"/>
        <v>1</v>
      </c>
      <c r="DH58" s="1">
        <f t="shared" si="177"/>
        <v>0</v>
      </c>
      <c r="DI58" s="1">
        <f t="shared" si="178"/>
        <v>0</v>
      </c>
      <c r="DJ58" s="1">
        <f t="shared" si="179"/>
        <v>0</v>
      </c>
      <c r="DK58" s="1">
        <f t="shared" si="180"/>
        <v>0</v>
      </c>
      <c r="DL58" s="1">
        <f t="shared" si="181"/>
        <v>0</v>
      </c>
      <c r="DM58" s="3">
        <v>0</v>
      </c>
      <c r="DN58" s="1">
        <f t="shared" si="182"/>
        <v>0</v>
      </c>
      <c r="DO58" s="1">
        <f t="shared" si="183"/>
        <v>0</v>
      </c>
      <c r="DP58" s="1">
        <f t="shared" si="184"/>
        <v>0</v>
      </c>
      <c r="DQ58" s="1" t="s">
        <v>1362</v>
      </c>
      <c r="DR58" s="1" t="s">
        <v>1362</v>
      </c>
      <c r="DT58" s="1">
        <v>100</v>
      </c>
      <c r="DU58" s="11">
        <v>100</v>
      </c>
      <c r="DV58" s="1">
        <v>18</v>
      </c>
      <c r="DW58" s="1" t="s">
        <v>160</v>
      </c>
      <c r="DX58" s="1">
        <v>0</v>
      </c>
      <c r="DY58" s="1">
        <v>0</v>
      </c>
      <c r="DZ58" s="8">
        <v>0</v>
      </c>
      <c r="EA58" s="1" t="s">
        <v>1366</v>
      </c>
      <c r="EB58" s="1">
        <f t="shared" si="185"/>
        <v>0</v>
      </c>
      <c r="EC58" s="1">
        <f t="shared" si="186"/>
        <v>0</v>
      </c>
      <c r="ED58" s="1">
        <f t="shared" si="187"/>
        <v>0</v>
      </c>
      <c r="EE58" s="1">
        <f t="shared" si="188"/>
        <v>0</v>
      </c>
      <c r="EF58" s="1">
        <f t="shared" si="189"/>
        <v>0</v>
      </c>
      <c r="EG58" s="1">
        <f t="shared" si="190"/>
        <v>0</v>
      </c>
      <c r="EH58" s="1">
        <f t="shared" si="191"/>
        <v>0</v>
      </c>
      <c r="EI58" s="1">
        <f t="shared" si="192"/>
        <v>0</v>
      </c>
      <c r="EJ58" s="1">
        <f t="shared" si="193"/>
        <v>0</v>
      </c>
      <c r="EK58" s="1">
        <f t="shared" si="194"/>
        <v>1</v>
      </c>
      <c r="EL58" s="1">
        <f t="shared" si="195"/>
        <v>0</v>
      </c>
      <c r="EM58" s="1" t="s">
        <v>1362</v>
      </c>
      <c r="EN58" s="1" t="s">
        <v>1362</v>
      </c>
      <c r="EP58" s="4">
        <v>270</v>
      </c>
      <c r="EQ58" s="1">
        <v>270</v>
      </c>
      <c r="ER58" s="1">
        <v>18</v>
      </c>
      <c r="ES58" s="1" t="s">
        <v>160</v>
      </c>
      <c r="ET58" s="1">
        <v>0</v>
      </c>
      <c r="EU58" s="1">
        <v>0</v>
      </c>
      <c r="EV58" s="8">
        <v>0</v>
      </c>
      <c r="EW58" s="1" t="s">
        <v>1366</v>
      </c>
      <c r="EX58" s="1">
        <f t="shared" si="196"/>
        <v>0</v>
      </c>
      <c r="EY58" s="1">
        <f t="shared" si="197"/>
        <v>0</v>
      </c>
      <c r="EZ58" s="1">
        <f t="shared" si="198"/>
        <v>0</v>
      </c>
      <c r="FA58" s="1">
        <f t="shared" si="199"/>
        <v>0</v>
      </c>
      <c r="FB58" s="1">
        <f t="shared" si="200"/>
        <v>0</v>
      </c>
      <c r="FC58" s="1">
        <f t="shared" si="201"/>
        <v>0</v>
      </c>
      <c r="FD58" s="1">
        <f t="shared" si="202"/>
        <v>0</v>
      </c>
      <c r="FE58" s="1">
        <f t="shared" si="203"/>
        <v>0</v>
      </c>
      <c r="FF58" s="1">
        <f t="shared" si="204"/>
        <v>0</v>
      </c>
      <c r="FG58" s="1">
        <f t="shared" si="205"/>
        <v>1</v>
      </c>
      <c r="FH58" s="1">
        <f t="shared" si="206"/>
        <v>0</v>
      </c>
    </row>
    <row r="59" spans="1:169" x14ac:dyDescent="0.25">
      <c r="A59" s="1" t="s">
        <v>1007</v>
      </c>
      <c r="C59" s="1" t="s">
        <v>1140</v>
      </c>
      <c r="D59" s="1" t="s">
        <v>1287</v>
      </c>
      <c r="E59" s="25" t="s">
        <v>1388</v>
      </c>
      <c r="F59" s="1" t="s">
        <v>1409</v>
      </c>
      <c r="G59" s="1" t="s">
        <v>1389</v>
      </c>
      <c r="H59" s="1" t="s">
        <v>1520</v>
      </c>
      <c r="I59" s="1" t="s">
        <v>1361</v>
      </c>
      <c r="J59" s="1" t="s">
        <v>153</v>
      </c>
      <c r="K59" s="1" t="s">
        <v>1362</v>
      </c>
      <c r="L59" s="1" t="s">
        <v>1362</v>
      </c>
      <c r="N59" s="1">
        <v>350</v>
      </c>
      <c r="O59" s="4">
        <v>350</v>
      </c>
      <c r="P59" s="1">
        <v>18</v>
      </c>
      <c r="Q59" s="1" t="s">
        <v>160</v>
      </c>
      <c r="R59" s="1">
        <v>0</v>
      </c>
      <c r="S59" s="1">
        <v>0</v>
      </c>
      <c r="T59" s="8">
        <v>0</v>
      </c>
      <c r="U59" s="22" t="s">
        <v>1366</v>
      </c>
      <c r="V59" s="3">
        <v>0</v>
      </c>
      <c r="W59" s="3">
        <v>0</v>
      </c>
      <c r="X59" s="3">
        <v>0</v>
      </c>
      <c r="Y59" s="3">
        <v>0</v>
      </c>
      <c r="Z59" s="3">
        <v>0</v>
      </c>
      <c r="AA59" s="3">
        <v>0</v>
      </c>
      <c r="AB59" s="3">
        <v>0</v>
      </c>
      <c r="AC59" s="3">
        <v>0</v>
      </c>
      <c r="AD59" s="3">
        <v>0</v>
      </c>
      <c r="AE59" s="3">
        <v>1</v>
      </c>
      <c r="AF59" s="3">
        <v>0</v>
      </c>
      <c r="AG59" s="1" t="s">
        <v>1362</v>
      </c>
      <c r="AH59" s="1" t="s">
        <v>1362</v>
      </c>
      <c r="AJ59" s="1">
        <v>335</v>
      </c>
      <c r="AK59" s="4">
        <v>335</v>
      </c>
      <c r="AL59" s="1">
        <v>18</v>
      </c>
      <c r="AM59" s="1" t="s">
        <v>160</v>
      </c>
      <c r="AN59" s="1">
        <v>0</v>
      </c>
      <c r="AO59" s="1">
        <v>0</v>
      </c>
      <c r="AP59" s="8">
        <v>0</v>
      </c>
      <c r="AQ59" s="1" t="s">
        <v>1366</v>
      </c>
      <c r="AR59" s="1">
        <f t="shared" si="143"/>
        <v>0</v>
      </c>
      <c r="AS59" s="1">
        <f t="shared" si="144"/>
        <v>0</v>
      </c>
      <c r="AT59" s="1">
        <f t="shared" si="145"/>
        <v>0</v>
      </c>
      <c r="AU59" s="1">
        <f t="shared" si="146"/>
        <v>0</v>
      </c>
      <c r="AV59" s="1">
        <f t="shared" si="147"/>
        <v>0</v>
      </c>
      <c r="AW59" s="1">
        <f t="shared" si="148"/>
        <v>0</v>
      </c>
      <c r="AX59" s="1">
        <f t="shared" si="149"/>
        <v>0</v>
      </c>
      <c r="AY59" s="3">
        <v>0</v>
      </c>
      <c r="AZ59" s="1">
        <f t="shared" si="150"/>
        <v>0</v>
      </c>
      <c r="BA59" s="1">
        <f t="shared" si="151"/>
        <v>1</v>
      </c>
      <c r="BB59" s="1">
        <f t="shared" si="152"/>
        <v>0</v>
      </c>
      <c r="BC59" s="1" t="s">
        <v>1365</v>
      </c>
      <c r="BN59" s="1">
        <f t="shared" si="153"/>
        <v>0</v>
      </c>
      <c r="BO59" s="1">
        <f t="shared" si="154"/>
        <v>0</v>
      </c>
      <c r="BP59" s="1">
        <f t="shared" si="155"/>
        <v>0</v>
      </c>
      <c r="BQ59" s="1">
        <f t="shared" si="156"/>
        <v>0</v>
      </c>
      <c r="BR59" s="1">
        <f t="shared" si="157"/>
        <v>0</v>
      </c>
      <c r="BS59" s="1">
        <f t="shared" si="158"/>
        <v>0</v>
      </c>
      <c r="BT59" s="1">
        <f t="shared" si="159"/>
        <v>0</v>
      </c>
      <c r="BU59" s="1">
        <f t="shared" si="160"/>
        <v>0</v>
      </c>
      <c r="BV59" s="1">
        <f t="shared" si="161"/>
        <v>0</v>
      </c>
      <c r="BW59" s="1">
        <f t="shared" si="162"/>
        <v>0</v>
      </c>
      <c r="BX59" s="1">
        <f t="shared" si="163"/>
        <v>0</v>
      </c>
      <c r="BY59" s="1" t="s">
        <v>1362</v>
      </c>
      <c r="BZ59" s="1" t="s">
        <v>1362</v>
      </c>
      <c r="CB59" s="1">
        <v>70</v>
      </c>
      <c r="CC59" s="4">
        <v>70</v>
      </c>
      <c r="CD59" s="1">
        <v>18</v>
      </c>
      <c r="CE59" s="1" t="s">
        <v>160</v>
      </c>
      <c r="CF59" s="1">
        <v>0</v>
      </c>
      <c r="CG59" s="1">
        <v>0</v>
      </c>
      <c r="CH59" s="8">
        <v>0</v>
      </c>
      <c r="CI59" s="1" t="s">
        <v>1366</v>
      </c>
      <c r="CJ59" s="1">
        <f t="shared" si="164"/>
        <v>0</v>
      </c>
      <c r="CK59" s="1">
        <f t="shared" si="165"/>
        <v>0</v>
      </c>
      <c r="CL59" s="1">
        <f t="shared" si="166"/>
        <v>0</v>
      </c>
      <c r="CM59" s="1">
        <f t="shared" si="167"/>
        <v>0</v>
      </c>
      <c r="CN59" s="1">
        <f t="shared" si="168"/>
        <v>0</v>
      </c>
      <c r="CO59" s="1">
        <f t="shared" si="169"/>
        <v>0</v>
      </c>
      <c r="CP59" s="1">
        <f t="shared" si="170"/>
        <v>0</v>
      </c>
      <c r="CQ59" s="1">
        <f t="shared" si="171"/>
        <v>0</v>
      </c>
      <c r="CR59" s="1">
        <f t="shared" si="172"/>
        <v>0</v>
      </c>
      <c r="CS59" s="1">
        <f t="shared" si="173"/>
        <v>1</v>
      </c>
      <c r="CT59" s="1">
        <f t="shared" si="174"/>
        <v>0</v>
      </c>
      <c r="CU59" s="1" t="s">
        <v>1362</v>
      </c>
      <c r="CV59" s="1" t="s">
        <v>1362</v>
      </c>
      <c r="CX59" s="1">
        <v>100</v>
      </c>
      <c r="CY59" s="4">
        <v>100</v>
      </c>
      <c r="CZ59" s="1">
        <v>18</v>
      </c>
      <c r="DA59" s="1" t="s">
        <v>160</v>
      </c>
      <c r="DB59" s="1">
        <v>0</v>
      </c>
      <c r="DC59" s="1">
        <v>0</v>
      </c>
      <c r="DD59" s="8">
        <v>0</v>
      </c>
      <c r="DE59" s="1" t="s">
        <v>1366</v>
      </c>
      <c r="DF59" s="1">
        <f t="shared" si="175"/>
        <v>0</v>
      </c>
      <c r="DG59" s="1">
        <f t="shared" si="176"/>
        <v>0</v>
      </c>
      <c r="DH59" s="1">
        <f t="shared" si="177"/>
        <v>0</v>
      </c>
      <c r="DI59" s="1">
        <f t="shared" si="178"/>
        <v>0</v>
      </c>
      <c r="DJ59" s="1">
        <f t="shared" si="179"/>
        <v>0</v>
      </c>
      <c r="DK59" s="1">
        <f t="shared" si="180"/>
        <v>0</v>
      </c>
      <c r="DL59" s="1">
        <f t="shared" si="181"/>
        <v>0</v>
      </c>
      <c r="DM59" s="3">
        <v>0</v>
      </c>
      <c r="DN59" s="1">
        <f t="shared" si="182"/>
        <v>0</v>
      </c>
      <c r="DO59" s="1">
        <f t="shared" si="183"/>
        <v>1</v>
      </c>
      <c r="DP59" s="1">
        <f t="shared" si="184"/>
        <v>0</v>
      </c>
      <c r="DQ59" s="1" t="s">
        <v>1362</v>
      </c>
      <c r="DR59" s="1" t="s">
        <v>1362</v>
      </c>
      <c r="DT59" s="1">
        <v>100</v>
      </c>
      <c r="DU59" s="11">
        <v>100</v>
      </c>
      <c r="DV59" s="1">
        <v>18</v>
      </c>
      <c r="DW59" s="1" t="s">
        <v>160</v>
      </c>
      <c r="DX59" s="1">
        <v>0</v>
      </c>
      <c r="DY59" s="1">
        <v>0</v>
      </c>
      <c r="DZ59" s="8">
        <v>0</v>
      </c>
      <c r="EA59" s="1" t="s">
        <v>1366</v>
      </c>
      <c r="EB59" s="1">
        <f t="shared" si="185"/>
        <v>0</v>
      </c>
      <c r="EC59" s="1">
        <f t="shared" si="186"/>
        <v>0</v>
      </c>
      <c r="ED59" s="1">
        <f t="shared" si="187"/>
        <v>0</v>
      </c>
      <c r="EE59" s="1">
        <f t="shared" si="188"/>
        <v>0</v>
      </c>
      <c r="EF59" s="1">
        <f t="shared" si="189"/>
        <v>0</v>
      </c>
      <c r="EG59" s="1">
        <f t="shared" si="190"/>
        <v>0</v>
      </c>
      <c r="EH59" s="1">
        <f t="shared" si="191"/>
        <v>0</v>
      </c>
      <c r="EI59" s="1">
        <f t="shared" si="192"/>
        <v>0</v>
      </c>
      <c r="EJ59" s="1">
        <f t="shared" si="193"/>
        <v>0</v>
      </c>
      <c r="EK59" s="1">
        <f t="shared" si="194"/>
        <v>1</v>
      </c>
      <c r="EL59" s="1">
        <f t="shared" si="195"/>
        <v>0</v>
      </c>
      <c r="EM59" s="1" t="s">
        <v>1362</v>
      </c>
      <c r="EN59" s="1" t="s">
        <v>1362</v>
      </c>
      <c r="EP59" s="4">
        <v>250</v>
      </c>
      <c r="EQ59" s="1">
        <v>250</v>
      </c>
      <c r="ER59" s="1">
        <v>18</v>
      </c>
      <c r="ES59" s="1" t="s">
        <v>160</v>
      </c>
      <c r="ET59" s="1">
        <v>0</v>
      </c>
      <c r="EU59" s="1">
        <v>0</v>
      </c>
      <c r="EV59" s="8">
        <v>0</v>
      </c>
      <c r="EW59" s="1" t="s">
        <v>1366</v>
      </c>
      <c r="EX59" s="1">
        <f t="shared" si="196"/>
        <v>0</v>
      </c>
      <c r="EY59" s="1">
        <f t="shared" si="197"/>
        <v>0</v>
      </c>
      <c r="EZ59" s="1">
        <f t="shared" si="198"/>
        <v>0</v>
      </c>
      <c r="FA59" s="1">
        <f t="shared" si="199"/>
        <v>0</v>
      </c>
      <c r="FB59" s="1">
        <f t="shared" si="200"/>
        <v>0</v>
      </c>
      <c r="FC59" s="1">
        <f t="shared" si="201"/>
        <v>0</v>
      </c>
      <c r="FD59" s="1">
        <f t="shared" si="202"/>
        <v>0</v>
      </c>
      <c r="FE59" s="1">
        <f t="shared" si="203"/>
        <v>0</v>
      </c>
      <c r="FF59" s="1">
        <f t="shared" si="204"/>
        <v>0</v>
      </c>
      <c r="FG59" s="1">
        <f t="shared" si="205"/>
        <v>1</v>
      </c>
      <c r="FH59" s="1">
        <f t="shared" si="206"/>
        <v>0</v>
      </c>
    </row>
    <row r="60" spans="1:169" x14ac:dyDescent="0.25">
      <c r="A60" s="1" t="s">
        <v>1011</v>
      </c>
      <c r="C60" s="1" t="s">
        <v>1140</v>
      </c>
      <c r="D60" s="1" t="s">
        <v>1287</v>
      </c>
      <c r="E60" s="25" t="s">
        <v>1388</v>
      </c>
      <c r="F60" s="1" t="s">
        <v>1409</v>
      </c>
      <c r="G60" s="1" t="s">
        <v>1390</v>
      </c>
      <c r="H60" s="1" t="s">
        <v>1520</v>
      </c>
      <c r="I60" s="1" t="s">
        <v>1361</v>
      </c>
      <c r="J60" s="1" t="s">
        <v>153</v>
      </c>
      <c r="K60" s="1" t="s">
        <v>1362</v>
      </c>
      <c r="L60" s="1" t="s">
        <v>1362</v>
      </c>
      <c r="N60" s="1">
        <v>350</v>
      </c>
      <c r="O60" s="4">
        <v>350</v>
      </c>
      <c r="P60" s="1">
        <v>18</v>
      </c>
      <c r="Q60" s="1" t="s">
        <v>160</v>
      </c>
      <c r="R60" s="1">
        <v>0</v>
      </c>
      <c r="S60" s="1">
        <v>0</v>
      </c>
      <c r="T60" s="8">
        <v>0</v>
      </c>
      <c r="U60" s="22" t="s">
        <v>1366</v>
      </c>
      <c r="V60" s="3">
        <v>0</v>
      </c>
      <c r="W60" s="3">
        <v>0</v>
      </c>
      <c r="X60" s="3">
        <v>0</v>
      </c>
      <c r="Y60" s="3">
        <v>0</v>
      </c>
      <c r="Z60" s="3">
        <v>0</v>
      </c>
      <c r="AA60" s="3">
        <v>0</v>
      </c>
      <c r="AB60" s="3">
        <v>0</v>
      </c>
      <c r="AC60" s="3">
        <v>0</v>
      </c>
      <c r="AD60" s="3">
        <v>0</v>
      </c>
      <c r="AE60" s="3">
        <v>1</v>
      </c>
      <c r="AF60" s="3">
        <v>0</v>
      </c>
      <c r="AG60" s="1" t="s">
        <v>1362</v>
      </c>
      <c r="AH60" s="1" t="s">
        <v>1362</v>
      </c>
      <c r="AJ60" s="1">
        <v>335</v>
      </c>
      <c r="AK60" s="4">
        <v>335</v>
      </c>
      <c r="AL60" s="1">
        <v>18</v>
      </c>
      <c r="AM60" s="1" t="s">
        <v>160</v>
      </c>
      <c r="AN60" s="1">
        <v>0</v>
      </c>
      <c r="AO60" s="1">
        <v>0</v>
      </c>
      <c r="AP60" s="8">
        <v>0</v>
      </c>
      <c r="AQ60" s="1" t="s">
        <v>1366</v>
      </c>
      <c r="AR60" s="1">
        <f t="shared" si="143"/>
        <v>0</v>
      </c>
      <c r="AS60" s="1">
        <f t="shared" si="144"/>
        <v>0</v>
      </c>
      <c r="AT60" s="1">
        <f t="shared" si="145"/>
        <v>0</v>
      </c>
      <c r="AU60" s="1">
        <f t="shared" si="146"/>
        <v>0</v>
      </c>
      <c r="AV60" s="1">
        <f t="shared" si="147"/>
        <v>0</v>
      </c>
      <c r="AW60" s="1">
        <f t="shared" si="148"/>
        <v>0</v>
      </c>
      <c r="AX60" s="1">
        <f t="shared" si="149"/>
        <v>0</v>
      </c>
      <c r="AY60" s="3">
        <v>0</v>
      </c>
      <c r="AZ60" s="1">
        <f t="shared" si="150"/>
        <v>0</v>
      </c>
      <c r="BA60" s="1">
        <f t="shared" si="151"/>
        <v>1</v>
      </c>
      <c r="BB60" s="1">
        <f t="shared" si="152"/>
        <v>0</v>
      </c>
      <c r="BC60" s="1" t="s">
        <v>1362</v>
      </c>
      <c r="BD60" s="1" t="s">
        <v>1362</v>
      </c>
      <c r="BE60" s="1" t="s">
        <v>1391</v>
      </c>
      <c r="BF60" s="1">
        <v>150</v>
      </c>
      <c r="BG60" s="4">
        <v>150</v>
      </c>
      <c r="BH60" s="1">
        <v>18</v>
      </c>
      <c r="BI60" s="1" t="s">
        <v>160</v>
      </c>
      <c r="BJ60" s="1">
        <v>0</v>
      </c>
      <c r="BK60" s="1">
        <v>0</v>
      </c>
      <c r="BL60" s="8">
        <v>0</v>
      </c>
      <c r="BM60" s="1" t="s">
        <v>1366</v>
      </c>
      <c r="BN60" s="1">
        <f t="shared" si="153"/>
        <v>0</v>
      </c>
      <c r="BO60" s="1">
        <f t="shared" si="154"/>
        <v>0</v>
      </c>
      <c r="BP60" s="1">
        <f t="shared" si="155"/>
        <v>0</v>
      </c>
      <c r="BQ60" s="1">
        <f t="shared" si="156"/>
        <v>0</v>
      </c>
      <c r="BR60" s="1">
        <f t="shared" si="157"/>
        <v>0</v>
      </c>
      <c r="BS60" s="1">
        <f t="shared" si="158"/>
        <v>0</v>
      </c>
      <c r="BT60" s="1">
        <f t="shared" si="159"/>
        <v>0</v>
      </c>
      <c r="BU60" s="1">
        <f t="shared" si="160"/>
        <v>0</v>
      </c>
      <c r="BV60" s="1">
        <f t="shared" si="161"/>
        <v>0</v>
      </c>
      <c r="BW60" s="1">
        <f t="shared" si="162"/>
        <v>1</v>
      </c>
      <c r="BX60" s="1">
        <f t="shared" si="163"/>
        <v>0</v>
      </c>
      <c r="BY60" s="1" t="s">
        <v>1362</v>
      </c>
      <c r="BZ60" s="1" t="s">
        <v>1362</v>
      </c>
      <c r="CB60" s="1">
        <v>70</v>
      </c>
      <c r="CC60" s="4">
        <v>70</v>
      </c>
      <c r="CD60" s="1">
        <v>18</v>
      </c>
      <c r="CE60" s="1" t="s">
        <v>160</v>
      </c>
      <c r="CF60" s="1">
        <v>0</v>
      </c>
      <c r="CG60" s="1">
        <v>0</v>
      </c>
      <c r="CH60" s="8">
        <v>0</v>
      </c>
      <c r="CI60" s="1" t="s">
        <v>1366</v>
      </c>
      <c r="CJ60" s="1">
        <f t="shared" si="164"/>
        <v>0</v>
      </c>
      <c r="CK60" s="1">
        <f t="shared" si="165"/>
        <v>0</v>
      </c>
      <c r="CL60" s="1">
        <f t="shared" si="166"/>
        <v>0</v>
      </c>
      <c r="CM60" s="1">
        <f t="shared" si="167"/>
        <v>0</v>
      </c>
      <c r="CN60" s="1">
        <f t="shared" si="168"/>
        <v>0</v>
      </c>
      <c r="CO60" s="1">
        <f t="shared" si="169"/>
        <v>0</v>
      </c>
      <c r="CP60" s="1">
        <f t="shared" si="170"/>
        <v>0</v>
      </c>
      <c r="CQ60" s="1">
        <f t="shared" si="171"/>
        <v>0</v>
      </c>
      <c r="CR60" s="1">
        <f t="shared" si="172"/>
        <v>0</v>
      </c>
      <c r="CS60" s="1">
        <f t="shared" si="173"/>
        <v>1</v>
      </c>
      <c r="CT60" s="1">
        <f t="shared" si="174"/>
        <v>0</v>
      </c>
      <c r="CU60" s="1" t="s">
        <v>1362</v>
      </c>
      <c r="CV60" s="1" t="s">
        <v>1362</v>
      </c>
      <c r="CX60" s="1">
        <v>100</v>
      </c>
      <c r="CY60" s="4">
        <v>100</v>
      </c>
      <c r="CZ60" s="1">
        <v>18</v>
      </c>
      <c r="DA60" s="1" t="s">
        <v>160</v>
      </c>
      <c r="DB60" s="1">
        <v>0</v>
      </c>
      <c r="DC60" s="1">
        <v>2</v>
      </c>
      <c r="DD60" s="8">
        <v>1</v>
      </c>
      <c r="DE60" s="1" t="s">
        <v>1366</v>
      </c>
      <c r="DF60" s="1">
        <f t="shared" si="175"/>
        <v>0</v>
      </c>
      <c r="DG60" s="1">
        <f t="shared" si="176"/>
        <v>0</v>
      </c>
      <c r="DH60" s="1">
        <f t="shared" si="177"/>
        <v>0</v>
      </c>
      <c r="DI60" s="1">
        <f t="shared" si="178"/>
        <v>0</v>
      </c>
      <c r="DJ60" s="1">
        <f t="shared" si="179"/>
        <v>0</v>
      </c>
      <c r="DK60" s="1">
        <f t="shared" si="180"/>
        <v>0</v>
      </c>
      <c r="DL60" s="1">
        <f t="shared" si="181"/>
        <v>0</v>
      </c>
      <c r="DM60" s="3">
        <v>0</v>
      </c>
      <c r="DN60" s="1">
        <f t="shared" si="182"/>
        <v>0</v>
      </c>
      <c r="DO60" s="1">
        <f t="shared" si="183"/>
        <v>1</v>
      </c>
      <c r="DP60" s="1">
        <f t="shared" si="184"/>
        <v>0</v>
      </c>
      <c r="DQ60" s="1" t="s">
        <v>1362</v>
      </c>
      <c r="DR60" s="1" t="s">
        <v>1362</v>
      </c>
      <c r="DT60" s="1">
        <v>80</v>
      </c>
      <c r="DU60" s="11">
        <v>80</v>
      </c>
      <c r="DV60" s="1">
        <v>18</v>
      </c>
      <c r="DW60" s="1" t="s">
        <v>160</v>
      </c>
      <c r="DX60" s="1">
        <v>1</v>
      </c>
      <c r="DY60" s="1">
        <v>2</v>
      </c>
      <c r="DZ60" s="8">
        <v>1.5</v>
      </c>
      <c r="EA60" s="1" t="s">
        <v>1366</v>
      </c>
      <c r="EB60" s="1">
        <f t="shared" si="185"/>
        <v>0</v>
      </c>
      <c r="EC60" s="1">
        <f t="shared" si="186"/>
        <v>0</v>
      </c>
      <c r="ED60" s="1">
        <f t="shared" si="187"/>
        <v>0</v>
      </c>
      <c r="EE60" s="1">
        <f t="shared" si="188"/>
        <v>0</v>
      </c>
      <c r="EF60" s="1">
        <f t="shared" si="189"/>
        <v>0</v>
      </c>
      <c r="EG60" s="1">
        <f t="shared" si="190"/>
        <v>0</v>
      </c>
      <c r="EH60" s="1">
        <f t="shared" si="191"/>
        <v>0</v>
      </c>
      <c r="EI60" s="1">
        <f t="shared" si="192"/>
        <v>0</v>
      </c>
      <c r="EJ60" s="1">
        <f t="shared" si="193"/>
        <v>0</v>
      </c>
      <c r="EK60" s="1">
        <f t="shared" si="194"/>
        <v>1</v>
      </c>
      <c r="EL60" s="1">
        <f t="shared" si="195"/>
        <v>0</v>
      </c>
      <c r="EM60" s="1" t="s">
        <v>1362</v>
      </c>
      <c r="EN60" s="1" t="s">
        <v>1362</v>
      </c>
      <c r="EP60" s="4">
        <v>250</v>
      </c>
      <c r="EQ60" s="1">
        <v>250</v>
      </c>
      <c r="ER60" s="1">
        <v>18</v>
      </c>
      <c r="ES60" s="1" t="s">
        <v>160</v>
      </c>
      <c r="ET60" s="1">
        <v>1</v>
      </c>
      <c r="EU60" s="1">
        <v>2</v>
      </c>
      <c r="EV60" s="8">
        <v>1.5</v>
      </c>
      <c r="EW60" s="1" t="s">
        <v>1366</v>
      </c>
      <c r="EX60" s="1">
        <f t="shared" si="196"/>
        <v>0</v>
      </c>
      <c r="EY60" s="1">
        <f t="shared" si="197"/>
        <v>0</v>
      </c>
      <c r="EZ60" s="1">
        <f t="shared" si="198"/>
        <v>0</v>
      </c>
      <c r="FA60" s="1">
        <f t="shared" si="199"/>
        <v>0</v>
      </c>
      <c r="FB60" s="1">
        <f t="shared" si="200"/>
        <v>0</v>
      </c>
      <c r="FC60" s="1">
        <f t="shared" si="201"/>
        <v>0</v>
      </c>
      <c r="FD60" s="1">
        <f t="shared" si="202"/>
        <v>0</v>
      </c>
      <c r="FE60" s="1">
        <f t="shared" si="203"/>
        <v>0</v>
      </c>
      <c r="FF60" s="1">
        <f t="shared" si="204"/>
        <v>0</v>
      </c>
      <c r="FG60" s="1">
        <f t="shared" si="205"/>
        <v>1</v>
      </c>
      <c r="FH60" s="1">
        <f t="shared" si="206"/>
        <v>0</v>
      </c>
    </row>
    <row r="61" spans="1:169" x14ac:dyDescent="0.25">
      <c r="A61" s="1" t="s">
        <v>1012</v>
      </c>
      <c r="C61" s="1" t="s">
        <v>1140</v>
      </c>
      <c r="D61" s="1" t="s">
        <v>1287</v>
      </c>
      <c r="E61" s="25" t="s">
        <v>1388</v>
      </c>
      <c r="F61" s="1" t="s">
        <v>1409</v>
      </c>
      <c r="G61" s="1" t="s">
        <v>1390</v>
      </c>
      <c r="H61" s="1" t="s">
        <v>1520</v>
      </c>
      <c r="I61" s="1" t="s">
        <v>1361</v>
      </c>
      <c r="J61" s="1" t="s">
        <v>153</v>
      </c>
      <c r="K61" s="1" t="s">
        <v>1362</v>
      </c>
      <c r="L61" s="1" t="s">
        <v>1362</v>
      </c>
      <c r="N61" s="1">
        <v>350</v>
      </c>
      <c r="O61" s="4">
        <v>350</v>
      </c>
      <c r="P61" s="1">
        <v>18</v>
      </c>
      <c r="Q61" s="1" t="s">
        <v>160</v>
      </c>
      <c r="R61" s="1">
        <v>0</v>
      </c>
      <c r="S61" s="1">
        <v>0</v>
      </c>
      <c r="T61" s="8">
        <v>0</v>
      </c>
      <c r="U61" s="22" t="s">
        <v>1366</v>
      </c>
      <c r="V61" s="3">
        <v>0</v>
      </c>
      <c r="W61" s="3">
        <v>0</v>
      </c>
      <c r="X61" s="3">
        <v>0</v>
      </c>
      <c r="Y61" s="3">
        <v>0</v>
      </c>
      <c r="Z61" s="3">
        <v>0</v>
      </c>
      <c r="AA61" s="3">
        <v>0</v>
      </c>
      <c r="AB61" s="3">
        <v>0</v>
      </c>
      <c r="AC61" s="3">
        <v>0</v>
      </c>
      <c r="AD61" s="3">
        <v>0</v>
      </c>
      <c r="AE61" s="3">
        <v>1</v>
      </c>
      <c r="AF61" s="3">
        <v>0</v>
      </c>
      <c r="AG61" s="1" t="s">
        <v>1362</v>
      </c>
      <c r="AH61" s="1" t="s">
        <v>1362</v>
      </c>
      <c r="AJ61" s="1">
        <v>340</v>
      </c>
      <c r="AK61" s="4">
        <v>340</v>
      </c>
      <c r="AL61" s="1">
        <v>18</v>
      </c>
      <c r="AM61" s="1" t="s">
        <v>160</v>
      </c>
      <c r="AN61" s="1">
        <v>0</v>
      </c>
      <c r="AO61" s="1">
        <v>0</v>
      </c>
      <c r="AP61" s="8">
        <v>0</v>
      </c>
      <c r="AQ61" s="1" t="s">
        <v>1366</v>
      </c>
      <c r="AR61" s="1">
        <f t="shared" si="143"/>
        <v>0</v>
      </c>
      <c r="AS61" s="1">
        <f t="shared" si="144"/>
        <v>0</v>
      </c>
      <c r="AT61" s="1">
        <f t="shared" si="145"/>
        <v>0</v>
      </c>
      <c r="AU61" s="1">
        <f t="shared" si="146"/>
        <v>0</v>
      </c>
      <c r="AV61" s="1">
        <f t="shared" si="147"/>
        <v>0</v>
      </c>
      <c r="AW61" s="1">
        <f t="shared" si="148"/>
        <v>0</v>
      </c>
      <c r="AX61" s="1">
        <f t="shared" si="149"/>
        <v>0</v>
      </c>
      <c r="AY61" s="3">
        <v>0</v>
      </c>
      <c r="AZ61" s="1">
        <f t="shared" si="150"/>
        <v>0</v>
      </c>
      <c r="BA61" s="1">
        <f t="shared" si="151"/>
        <v>1</v>
      </c>
      <c r="BB61" s="1">
        <f t="shared" si="152"/>
        <v>0</v>
      </c>
      <c r="BC61" s="1" t="s">
        <v>1362</v>
      </c>
      <c r="BD61" s="1" t="s">
        <v>1362</v>
      </c>
      <c r="BF61" s="1">
        <v>100</v>
      </c>
      <c r="BG61" s="4">
        <v>100</v>
      </c>
      <c r="BH61" s="1">
        <v>18</v>
      </c>
      <c r="BI61" s="1" t="s">
        <v>160</v>
      </c>
      <c r="BJ61" s="1">
        <v>0</v>
      </c>
      <c r="BK61" s="1">
        <v>0</v>
      </c>
      <c r="BL61" s="8">
        <v>0</v>
      </c>
      <c r="BM61" s="1" t="s">
        <v>1366</v>
      </c>
      <c r="BN61" s="1">
        <f t="shared" si="153"/>
        <v>0</v>
      </c>
      <c r="BO61" s="1">
        <f t="shared" si="154"/>
        <v>0</v>
      </c>
      <c r="BP61" s="1">
        <f t="shared" si="155"/>
        <v>0</v>
      </c>
      <c r="BQ61" s="1">
        <f t="shared" si="156"/>
        <v>0</v>
      </c>
      <c r="BR61" s="1">
        <f t="shared" si="157"/>
        <v>0</v>
      </c>
      <c r="BS61" s="1">
        <f t="shared" si="158"/>
        <v>0</v>
      </c>
      <c r="BT61" s="1">
        <f t="shared" si="159"/>
        <v>0</v>
      </c>
      <c r="BU61" s="1">
        <f t="shared" si="160"/>
        <v>0</v>
      </c>
      <c r="BV61" s="1">
        <f t="shared" si="161"/>
        <v>0</v>
      </c>
      <c r="BW61" s="1">
        <f t="shared" si="162"/>
        <v>1</v>
      </c>
      <c r="BX61" s="1">
        <f t="shared" si="163"/>
        <v>0</v>
      </c>
      <c r="BY61" s="1" t="s">
        <v>1362</v>
      </c>
      <c r="BZ61" s="1" t="s">
        <v>1362</v>
      </c>
      <c r="CB61" s="1">
        <v>70</v>
      </c>
      <c r="CC61" s="4">
        <v>70</v>
      </c>
      <c r="CD61" s="1">
        <v>18</v>
      </c>
      <c r="CE61" s="1" t="s">
        <v>160</v>
      </c>
      <c r="CF61" s="1">
        <v>0</v>
      </c>
      <c r="CG61" s="1">
        <v>0</v>
      </c>
      <c r="CH61" s="8">
        <v>0</v>
      </c>
      <c r="CI61" s="1" t="s">
        <v>1366</v>
      </c>
      <c r="CJ61" s="1">
        <f t="shared" si="164"/>
        <v>0</v>
      </c>
      <c r="CK61" s="1">
        <f t="shared" si="165"/>
        <v>0</v>
      </c>
      <c r="CL61" s="1">
        <f t="shared" si="166"/>
        <v>0</v>
      </c>
      <c r="CM61" s="1">
        <f t="shared" si="167"/>
        <v>0</v>
      </c>
      <c r="CN61" s="1">
        <f t="shared" si="168"/>
        <v>0</v>
      </c>
      <c r="CO61" s="1">
        <f t="shared" si="169"/>
        <v>0</v>
      </c>
      <c r="CP61" s="1">
        <f t="shared" si="170"/>
        <v>0</v>
      </c>
      <c r="CQ61" s="1">
        <f t="shared" si="171"/>
        <v>0</v>
      </c>
      <c r="CR61" s="1">
        <f t="shared" si="172"/>
        <v>0</v>
      </c>
      <c r="CS61" s="1">
        <f t="shared" si="173"/>
        <v>1</v>
      </c>
      <c r="CT61" s="1">
        <f t="shared" si="174"/>
        <v>0</v>
      </c>
      <c r="CU61" s="1" t="s">
        <v>1362</v>
      </c>
      <c r="CV61" s="1" t="s">
        <v>1362</v>
      </c>
      <c r="CX61" s="1">
        <v>100</v>
      </c>
      <c r="CY61" s="4">
        <v>100</v>
      </c>
      <c r="CZ61" s="1">
        <v>18</v>
      </c>
      <c r="DA61" s="1" t="s">
        <v>160</v>
      </c>
      <c r="DB61" s="1">
        <v>0</v>
      </c>
      <c r="DC61" s="1">
        <v>0</v>
      </c>
      <c r="DD61" s="8">
        <v>0</v>
      </c>
      <c r="DE61" s="1" t="s">
        <v>1366</v>
      </c>
      <c r="DF61" s="1">
        <f t="shared" si="175"/>
        <v>0</v>
      </c>
      <c r="DG61" s="1">
        <f t="shared" si="176"/>
        <v>0</v>
      </c>
      <c r="DH61" s="1">
        <f t="shared" si="177"/>
        <v>0</v>
      </c>
      <c r="DI61" s="1">
        <f t="shared" si="178"/>
        <v>0</v>
      </c>
      <c r="DJ61" s="1">
        <f t="shared" si="179"/>
        <v>0</v>
      </c>
      <c r="DK61" s="1">
        <f t="shared" si="180"/>
        <v>0</v>
      </c>
      <c r="DL61" s="1">
        <f t="shared" si="181"/>
        <v>0</v>
      </c>
      <c r="DM61" s="3">
        <v>0</v>
      </c>
      <c r="DN61" s="1">
        <f t="shared" si="182"/>
        <v>0</v>
      </c>
      <c r="DO61" s="1">
        <f t="shared" si="183"/>
        <v>1</v>
      </c>
      <c r="DP61" s="1">
        <f t="shared" si="184"/>
        <v>0</v>
      </c>
      <c r="DQ61" s="1" t="s">
        <v>1362</v>
      </c>
      <c r="DR61" s="1" t="s">
        <v>1362</v>
      </c>
      <c r="DT61" s="1">
        <v>60</v>
      </c>
      <c r="DU61" s="11">
        <v>60</v>
      </c>
      <c r="DV61" s="1">
        <v>18</v>
      </c>
      <c r="DW61" s="1" t="s">
        <v>160</v>
      </c>
      <c r="DX61" s="1">
        <v>0</v>
      </c>
      <c r="DY61" s="1">
        <v>0</v>
      </c>
      <c r="DZ61" s="8">
        <v>0</v>
      </c>
      <c r="EA61" s="1" t="s">
        <v>1366</v>
      </c>
      <c r="EB61" s="1">
        <f t="shared" si="185"/>
        <v>0</v>
      </c>
      <c r="EC61" s="1">
        <f t="shared" si="186"/>
        <v>0</v>
      </c>
      <c r="ED61" s="1">
        <f t="shared" si="187"/>
        <v>0</v>
      </c>
      <c r="EE61" s="1">
        <f t="shared" si="188"/>
        <v>0</v>
      </c>
      <c r="EF61" s="1">
        <f t="shared" si="189"/>
        <v>0</v>
      </c>
      <c r="EG61" s="1">
        <f t="shared" si="190"/>
        <v>0</v>
      </c>
      <c r="EH61" s="1">
        <f t="shared" si="191"/>
        <v>0</v>
      </c>
      <c r="EI61" s="1">
        <f t="shared" si="192"/>
        <v>0</v>
      </c>
      <c r="EJ61" s="1">
        <f t="shared" si="193"/>
        <v>0</v>
      </c>
      <c r="EK61" s="1">
        <f t="shared" si="194"/>
        <v>1</v>
      </c>
      <c r="EL61" s="1">
        <f t="shared" si="195"/>
        <v>0</v>
      </c>
      <c r="EM61" s="1" t="s">
        <v>1362</v>
      </c>
      <c r="EN61" s="1" t="s">
        <v>1362</v>
      </c>
      <c r="EP61" s="4">
        <v>250</v>
      </c>
      <c r="EQ61" s="1">
        <v>250</v>
      </c>
      <c r="ER61" s="1">
        <v>18</v>
      </c>
      <c r="ES61" s="1" t="s">
        <v>160</v>
      </c>
      <c r="ET61" s="1">
        <v>0</v>
      </c>
      <c r="EU61" s="1">
        <v>0</v>
      </c>
      <c r="EV61" s="8">
        <v>0</v>
      </c>
      <c r="EW61" s="1" t="s">
        <v>1366</v>
      </c>
      <c r="EX61" s="1">
        <f t="shared" si="196"/>
        <v>0</v>
      </c>
      <c r="EY61" s="1">
        <f t="shared" si="197"/>
        <v>0</v>
      </c>
      <c r="EZ61" s="1">
        <f t="shared" si="198"/>
        <v>0</v>
      </c>
      <c r="FA61" s="1">
        <f t="shared" si="199"/>
        <v>0</v>
      </c>
      <c r="FB61" s="1">
        <f t="shared" si="200"/>
        <v>0</v>
      </c>
      <c r="FC61" s="1">
        <f t="shared" si="201"/>
        <v>0</v>
      </c>
      <c r="FD61" s="1">
        <f t="shared" si="202"/>
        <v>0</v>
      </c>
      <c r="FE61" s="1">
        <f t="shared" si="203"/>
        <v>0</v>
      </c>
      <c r="FF61" s="1">
        <f t="shared" si="204"/>
        <v>0</v>
      </c>
      <c r="FG61" s="1">
        <f t="shared" si="205"/>
        <v>1</v>
      </c>
      <c r="FH61" s="1">
        <f t="shared" si="206"/>
        <v>0</v>
      </c>
    </row>
    <row r="62" spans="1:169" x14ac:dyDescent="0.25">
      <c r="A62" s="1" t="s">
        <v>1039</v>
      </c>
      <c r="C62" s="1" t="s">
        <v>1140</v>
      </c>
      <c r="D62" s="1" t="s">
        <v>1287</v>
      </c>
      <c r="E62" s="25" t="s">
        <v>1388</v>
      </c>
      <c r="F62" s="1" t="s">
        <v>1409</v>
      </c>
      <c r="G62" s="1" t="s">
        <v>1390</v>
      </c>
      <c r="H62" s="1" t="s">
        <v>1520</v>
      </c>
      <c r="I62" s="1" t="s">
        <v>1361</v>
      </c>
      <c r="J62" s="1" t="s">
        <v>153</v>
      </c>
      <c r="K62" s="1" t="s">
        <v>1362</v>
      </c>
      <c r="L62" s="1" t="s">
        <v>1362</v>
      </c>
      <c r="N62" s="1">
        <v>350</v>
      </c>
      <c r="O62" s="4">
        <v>350</v>
      </c>
      <c r="P62" s="1">
        <v>18</v>
      </c>
      <c r="Q62" s="1" t="s">
        <v>160</v>
      </c>
      <c r="R62" s="1">
        <v>1</v>
      </c>
      <c r="S62" s="1">
        <v>2</v>
      </c>
      <c r="T62" s="8">
        <v>1.5</v>
      </c>
      <c r="U62" s="22" t="s">
        <v>1366</v>
      </c>
      <c r="V62" s="3">
        <v>0</v>
      </c>
      <c r="W62" s="3">
        <v>0</v>
      </c>
      <c r="X62" s="3">
        <v>0</v>
      </c>
      <c r="Y62" s="3">
        <v>0</v>
      </c>
      <c r="Z62" s="3">
        <v>0</v>
      </c>
      <c r="AA62" s="3">
        <v>0</v>
      </c>
      <c r="AB62" s="3">
        <v>0</v>
      </c>
      <c r="AC62" s="3">
        <v>0</v>
      </c>
      <c r="AD62" s="3">
        <v>0</v>
      </c>
      <c r="AE62" s="3">
        <v>1</v>
      </c>
      <c r="AF62" s="3">
        <v>0</v>
      </c>
      <c r="AG62" s="1" t="s">
        <v>1365</v>
      </c>
      <c r="AR62" s="1">
        <f t="shared" si="143"/>
        <v>0</v>
      </c>
      <c r="AS62" s="1">
        <f t="shared" si="144"/>
        <v>0</v>
      </c>
      <c r="AT62" s="1">
        <f t="shared" si="145"/>
        <v>0</v>
      </c>
      <c r="AU62" s="1">
        <f t="shared" si="146"/>
        <v>0</v>
      </c>
      <c r="AV62" s="1">
        <f t="shared" si="147"/>
        <v>0</v>
      </c>
      <c r="AW62" s="1">
        <f t="shared" si="148"/>
        <v>0</v>
      </c>
      <c r="AX62" s="1">
        <f t="shared" si="149"/>
        <v>0</v>
      </c>
      <c r="AY62" s="3">
        <v>0</v>
      </c>
      <c r="AZ62" s="1">
        <f t="shared" si="150"/>
        <v>0</v>
      </c>
      <c r="BA62" s="1">
        <f t="shared" si="151"/>
        <v>0</v>
      </c>
      <c r="BB62" s="1">
        <f t="shared" si="152"/>
        <v>0</v>
      </c>
      <c r="BC62" s="1" t="s">
        <v>1362</v>
      </c>
      <c r="BD62" s="1" t="s">
        <v>1362</v>
      </c>
      <c r="BF62" s="1">
        <v>150</v>
      </c>
      <c r="BG62" s="4">
        <v>150</v>
      </c>
      <c r="BH62" s="1">
        <v>18</v>
      </c>
      <c r="BI62" s="1" t="s">
        <v>160</v>
      </c>
      <c r="BJ62" s="1">
        <v>0</v>
      </c>
      <c r="BK62" s="1">
        <v>0</v>
      </c>
      <c r="BL62" s="8">
        <v>0</v>
      </c>
      <c r="BM62" s="1" t="s">
        <v>1366</v>
      </c>
      <c r="BN62" s="1">
        <f t="shared" si="153"/>
        <v>0</v>
      </c>
      <c r="BO62" s="1">
        <f t="shared" si="154"/>
        <v>0</v>
      </c>
      <c r="BP62" s="1">
        <f t="shared" si="155"/>
        <v>0</v>
      </c>
      <c r="BQ62" s="1">
        <f t="shared" si="156"/>
        <v>0</v>
      </c>
      <c r="BR62" s="1">
        <f t="shared" si="157"/>
        <v>0</v>
      </c>
      <c r="BS62" s="1">
        <f t="shared" si="158"/>
        <v>0</v>
      </c>
      <c r="BT62" s="1">
        <f t="shared" si="159"/>
        <v>0</v>
      </c>
      <c r="BU62" s="1">
        <f t="shared" si="160"/>
        <v>0</v>
      </c>
      <c r="BV62" s="1">
        <f t="shared" si="161"/>
        <v>0</v>
      </c>
      <c r="BW62" s="1">
        <f t="shared" si="162"/>
        <v>1</v>
      </c>
      <c r="BX62" s="1">
        <f t="shared" si="163"/>
        <v>0</v>
      </c>
      <c r="BY62" s="1" t="s">
        <v>1362</v>
      </c>
      <c r="BZ62" s="1" t="s">
        <v>1362</v>
      </c>
      <c r="CB62" s="1">
        <v>100</v>
      </c>
      <c r="CC62" s="4">
        <v>100</v>
      </c>
      <c r="CD62" s="1">
        <v>18</v>
      </c>
      <c r="CE62" s="1" t="s">
        <v>160</v>
      </c>
      <c r="CF62" s="1">
        <v>0</v>
      </c>
      <c r="CG62" s="1">
        <v>0</v>
      </c>
      <c r="CH62" s="8">
        <v>0</v>
      </c>
      <c r="CI62" s="1" t="s">
        <v>1366</v>
      </c>
      <c r="CJ62" s="1">
        <f t="shared" si="164"/>
        <v>0</v>
      </c>
      <c r="CK62" s="1">
        <f t="shared" si="165"/>
        <v>0</v>
      </c>
      <c r="CL62" s="1">
        <f t="shared" si="166"/>
        <v>0</v>
      </c>
      <c r="CM62" s="1">
        <f t="shared" si="167"/>
        <v>0</v>
      </c>
      <c r="CN62" s="1">
        <f t="shared" si="168"/>
        <v>0</v>
      </c>
      <c r="CO62" s="1">
        <f t="shared" si="169"/>
        <v>0</v>
      </c>
      <c r="CP62" s="1">
        <f t="shared" si="170"/>
        <v>0</v>
      </c>
      <c r="CQ62" s="1">
        <f t="shared" si="171"/>
        <v>0</v>
      </c>
      <c r="CR62" s="1">
        <f t="shared" si="172"/>
        <v>0</v>
      </c>
      <c r="CS62" s="1">
        <f t="shared" si="173"/>
        <v>1</v>
      </c>
      <c r="CT62" s="1">
        <f t="shared" si="174"/>
        <v>0</v>
      </c>
      <c r="CU62" s="1" t="s">
        <v>1362</v>
      </c>
      <c r="CV62" s="1" t="s">
        <v>1362</v>
      </c>
      <c r="CX62" s="1">
        <v>100</v>
      </c>
      <c r="CY62" s="4">
        <v>100</v>
      </c>
      <c r="CZ62" s="1">
        <v>18</v>
      </c>
      <c r="DA62" s="1" t="s">
        <v>160</v>
      </c>
      <c r="DB62" s="1">
        <v>1</v>
      </c>
      <c r="DC62" s="1">
        <v>2</v>
      </c>
      <c r="DD62" s="8">
        <v>1.5</v>
      </c>
      <c r="DE62" s="1" t="s">
        <v>1366</v>
      </c>
      <c r="DF62" s="1">
        <f t="shared" si="175"/>
        <v>0</v>
      </c>
      <c r="DG62" s="1">
        <f t="shared" si="176"/>
        <v>0</v>
      </c>
      <c r="DH62" s="1">
        <f t="shared" si="177"/>
        <v>0</v>
      </c>
      <c r="DI62" s="1">
        <f t="shared" si="178"/>
        <v>0</v>
      </c>
      <c r="DJ62" s="1">
        <f t="shared" si="179"/>
        <v>0</v>
      </c>
      <c r="DK62" s="1">
        <f t="shared" si="180"/>
        <v>0</v>
      </c>
      <c r="DL62" s="1">
        <f t="shared" si="181"/>
        <v>0</v>
      </c>
      <c r="DM62" s="3">
        <v>0</v>
      </c>
      <c r="DN62" s="1">
        <f t="shared" si="182"/>
        <v>0</v>
      </c>
      <c r="DO62" s="1">
        <f t="shared" si="183"/>
        <v>1</v>
      </c>
      <c r="DP62" s="1">
        <f t="shared" si="184"/>
        <v>0</v>
      </c>
      <c r="DQ62" s="1" t="s">
        <v>1362</v>
      </c>
      <c r="DR62" s="1" t="s">
        <v>1362</v>
      </c>
      <c r="DT62" s="1">
        <v>60</v>
      </c>
      <c r="DU62" s="11">
        <v>60</v>
      </c>
      <c r="DV62" s="1">
        <v>18</v>
      </c>
      <c r="DW62" s="1" t="s">
        <v>160</v>
      </c>
      <c r="DX62" s="1">
        <v>1</v>
      </c>
      <c r="DY62" s="1">
        <v>2</v>
      </c>
      <c r="DZ62" s="8">
        <v>1.5</v>
      </c>
      <c r="EA62" s="1" t="s">
        <v>1366</v>
      </c>
      <c r="EB62" s="1">
        <f t="shared" si="185"/>
        <v>0</v>
      </c>
      <c r="EC62" s="1">
        <f t="shared" si="186"/>
        <v>0</v>
      </c>
      <c r="ED62" s="1">
        <f t="shared" si="187"/>
        <v>0</v>
      </c>
      <c r="EE62" s="1">
        <f t="shared" si="188"/>
        <v>0</v>
      </c>
      <c r="EF62" s="1">
        <f t="shared" si="189"/>
        <v>0</v>
      </c>
      <c r="EG62" s="1">
        <f t="shared" si="190"/>
        <v>0</v>
      </c>
      <c r="EH62" s="1">
        <f t="shared" si="191"/>
        <v>0</v>
      </c>
      <c r="EI62" s="1">
        <f t="shared" si="192"/>
        <v>0</v>
      </c>
      <c r="EJ62" s="1">
        <f t="shared" si="193"/>
        <v>0</v>
      </c>
      <c r="EK62" s="1">
        <f t="shared" si="194"/>
        <v>1</v>
      </c>
      <c r="EL62" s="1">
        <f t="shared" si="195"/>
        <v>0</v>
      </c>
      <c r="EM62" s="1" t="s">
        <v>1362</v>
      </c>
      <c r="EN62" s="1" t="s">
        <v>1362</v>
      </c>
      <c r="EP62" s="4">
        <v>250</v>
      </c>
      <c r="EQ62" s="1">
        <v>250</v>
      </c>
      <c r="ER62" s="1">
        <v>18</v>
      </c>
      <c r="ES62" s="1" t="s">
        <v>155</v>
      </c>
      <c r="ET62" s="1">
        <v>1</v>
      </c>
      <c r="EU62" s="1">
        <v>2</v>
      </c>
      <c r="EV62" s="8">
        <v>1.5</v>
      </c>
      <c r="EW62" s="1" t="s">
        <v>1366</v>
      </c>
      <c r="EX62" s="1">
        <f t="shared" si="196"/>
        <v>0</v>
      </c>
      <c r="EY62" s="1">
        <f t="shared" si="197"/>
        <v>0</v>
      </c>
      <c r="EZ62" s="1">
        <f t="shared" si="198"/>
        <v>0</v>
      </c>
      <c r="FA62" s="1">
        <f t="shared" si="199"/>
        <v>0</v>
      </c>
      <c r="FB62" s="1">
        <f t="shared" si="200"/>
        <v>0</v>
      </c>
      <c r="FC62" s="1">
        <f t="shared" si="201"/>
        <v>0</v>
      </c>
      <c r="FD62" s="1">
        <f t="shared" si="202"/>
        <v>0</v>
      </c>
      <c r="FE62" s="1">
        <f t="shared" si="203"/>
        <v>0</v>
      </c>
      <c r="FF62" s="1">
        <f t="shared" si="204"/>
        <v>0</v>
      </c>
      <c r="FG62" s="1">
        <f t="shared" si="205"/>
        <v>1</v>
      </c>
      <c r="FH62" s="1">
        <f t="shared" si="206"/>
        <v>0</v>
      </c>
    </row>
    <row r="63" spans="1:169" x14ac:dyDescent="0.25">
      <c r="A63" s="1" t="s">
        <v>1115</v>
      </c>
      <c r="B63" s="1" t="s">
        <v>814</v>
      </c>
      <c r="C63" s="17" t="s">
        <v>1138</v>
      </c>
      <c r="D63" s="3" t="s">
        <v>1285</v>
      </c>
      <c r="E63" s="12" t="s">
        <v>1179</v>
      </c>
      <c r="F63" s="3" t="s">
        <v>1239</v>
      </c>
      <c r="G63" s="1" t="s">
        <v>854</v>
      </c>
      <c r="H63" s="1" t="s">
        <v>1404</v>
      </c>
      <c r="I63" s="1" t="s">
        <v>162</v>
      </c>
      <c r="J63" s="1" t="s">
        <v>159</v>
      </c>
      <c r="K63" s="1" t="s">
        <v>154</v>
      </c>
      <c r="L63" s="1" t="s">
        <v>154</v>
      </c>
      <c r="N63" s="3">
        <v>360</v>
      </c>
      <c r="O63" s="5">
        <v>360</v>
      </c>
      <c r="P63" s="3">
        <v>24</v>
      </c>
      <c r="Q63" s="1" t="s">
        <v>160</v>
      </c>
      <c r="R63" s="3">
        <v>2</v>
      </c>
      <c r="S63" s="3">
        <v>4</v>
      </c>
      <c r="T63" s="7">
        <f>AVERAGE(R63:S63)</f>
        <v>3</v>
      </c>
      <c r="U63" s="1" t="s">
        <v>508</v>
      </c>
      <c r="V63" s="3">
        <v>1</v>
      </c>
      <c r="W63" s="3">
        <v>1</v>
      </c>
      <c r="X63" s="3">
        <v>0</v>
      </c>
      <c r="Y63" s="3">
        <v>1</v>
      </c>
      <c r="Z63" s="3">
        <v>1</v>
      </c>
      <c r="AA63" s="3">
        <v>0</v>
      </c>
      <c r="AB63" s="3">
        <v>1</v>
      </c>
      <c r="AC63" s="3">
        <v>0</v>
      </c>
      <c r="AD63" s="3">
        <v>0</v>
      </c>
      <c r="AE63" s="3">
        <v>0</v>
      </c>
      <c r="AF63" s="3">
        <v>0</v>
      </c>
      <c r="AG63" s="1" t="s">
        <v>154</v>
      </c>
      <c r="AH63" s="1" t="s">
        <v>154</v>
      </c>
      <c r="AJ63" s="3">
        <v>360</v>
      </c>
      <c r="AK63" s="5">
        <v>360</v>
      </c>
      <c r="AL63" s="3">
        <v>24</v>
      </c>
      <c r="AM63" s="1" t="s">
        <v>160</v>
      </c>
      <c r="AN63" s="3">
        <v>2</v>
      </c>
      <c r="AO63" s="3">
        <v>4</v>
      </c>
      <c r="AP63" s="7">
        <f>AVERAGE(AN63:AO63)</f>
        <v>3</v>
      </c>
      <c r="AQ63" s="1" t="s">
        <v>513</v>
      </c>
      <c r="AR63" s="3">
        <v>1</v>
      </c>
      <c r="AS63" s="3">
        <v>1</v>
      </c>
      <c r="AT63" s="3">
        <v>1</v>
      </c>
      <c r="AU63" s="3">
        <v>1</v>
      </c>
      <c r="AV63" s="3">
        <v>0</v>
      </c>
      <c r="AW63" s="3">
        <v>0</v>
      </c>
      <c r="AX63" s="3">
        <v>0</v>
      </c>
      <c r="AY63" s="3">
        <v>0</v>
      </c>
      <c r="AZ63" s="3">
        <v>0</v>
      </c>
      <c r="BA63" s="3">
        <v>0</v>
      </c>
      <c r="BB63" s="3">
        <v>0</v>
      </c>
      <c r="BC63" s="1" t="s">
        <v>154</v>
      </c>
      <c r="BD63" s="1" t="s">
        <v>154</v>
      </c>
      <c r="BF63" s="3">
        <v>100</v>
      </c>
      <c r="BG63" s="5">
        <v>100</v>
      </c>
      <c r="BH63" s="3">
        <v>15</v>
      </c>
      <c r="BI63" s="1" t="s">
        <v>160</v>
      </c>
      <c r="BJ63" s="3">
        <v>1</v>
      </c>
      <c r="BK63" s="3">
        <v>2</v>
      </c>
      <c r="BL63" s="7">
        <f>AVERAGE(BJ63:BK63)</f>
        <v>1.5</v>
      </c>
      <c r="BM63" s="1" t="s">
        <v>236</v>
      </c>
      <c r="BN63" s="3">
        <v>1</v>
      </c>
      <c r="BO63" s="3">
        <v>0</v>
      </c>
      <c r="BP63" s="3">
        <v>0</v>
      </c>
      <c r="BQ63" s="3">
        <v>1</v>
      </c>
      <c r="BR63" s="3">
        <v>0</v>
      </c>
      <c r="BS63" s="3">
        <v>0</v>
      </c>
      <c r="BT63" s="3">
        <v>1</v>
      </c>
      <c r="BU63" s="3">
        <v>0</v>
      </c>
      <c r="BV63" s="3">
        <v>0</v>
      </c>
      <c r="BW63" s="3">
        <v>0</v>
      </c>
      <c r="BX63" s="3">
        <v>0</v>
      </c>
      <c r="BY63" s="1" t="s">
        <v>157</v>
      </c>
      <c r="CH63" s="7"/>
      <c r="CU63" s="1" t="s">
        <v>154</v>
      </c>
      <c r="CV63" s="1" t="s">
        <v>154</v>
      </c>
      <c r="CW63" s="3">
        <v>100</v>
      </c>
      <c r="CX63" s="3">
        <v>100</v>
      </c>
      <c r="CY63" s="4">
        <f>CX63/CW63*100</f>
        <v>100</v>
      </c>
      <c r="CZ63" s="3">
        <v>15</v>
      </c>
      <c r="DA63" s="1" t="s">
        <v>160</v>
      </c>
      <c r="DB63" s="3">
        <v>1</v>
      </c>
      <c r="DC63" s="3">
        <v>1</v>
      </c>
      <c r="DD63" s="7">
        <f>AVERAGE(DB63:DC63)</f>
        <v>1</v>
      </c>
      <c r="DE63" s="1" t="s">
        <v>235</v>
      </c>
      <c r="DF63" s="3">
        <v>1</v>
      </c>
      <c r="DG63" s="3">
        <v>0</v>
      </c>
      <c r="DH63" s="3">
        <v>0</v>
      </c>
      <c r="DI63" s="3">
        <v>1</v>
      </c>
      <c r="DJ63" s="3">
        <v>0</v>
      </c>
      <c r="DK63" s="3">
        <v>0</v>
      </c>
      <c r="DL63" s="3">
        <v>0</v>
      </c>
      <c r="DM63" s="3">
        <v>0</v>
      </c>
      <c r="DN63" s="3">
        <v>0</v>
      </c>
      <c r="DO63" s="3">
        <v>0</v>
      </c>
      <c r="DP63" s="3">
        <v>0</v>
      </c>
      <c r="DQ63" s="1" t="s">
        <v>154</v>
      </c>
      <c r="DR63" s="1" t="s">
        <v>154</v>
      </c>
      <c r="DT63" s="3">
        <v>70</v>
      </c>
      <c r="DU63" s="5">
        <v>70</v>
      </c>
      <c r="DV63" s="3">
        <v>15</v>
      </c>
      <c r="DW63" s="1" t="s">
        <v>160</v>
      </c>
      <c r="DX63" s="3">
        <v>1</v>
      </c>
      <c r="DY63" s="3">
        <v>2</v>
      </c>
      <c r="DZ63" s="7">
        <f>AVERAGE(DX63:DY63)</f>
        <v>1.5</v>
      </c>
      <c r="EA63" s="1" t="s">
        <v>374</v>
      </c>
      <c r="EB63" s="3">
        <v>1</v>
      </c>
      <c r="EC63" s="3">
        <v>1</v>
      </c>
      <c r="ED63" s="3">
        <v>0</v>
      </c>
      <c r="EE63" s="3">
        <v>1</v>
      </c>
      <c r="EF63" s="3">
        <v>0</v>
      </c>
      <c r="EG63" s="3">
        <v>0</v>
      </c>
      <c r="EH63" s="3">
        <v>1</v>
      </c>
      <c r="EI63" s="3">
        <v>0</v>
      </c>
      <c r="EJ63" s="3">
        <v>0</v>
      </c>
      <c r="EK63" s="3">
        <v>0</v>
      </c>
      <c r="EL63" s="3">
        <v>0</v>
      </c>
      <c r="EM63" s="1" t="s">
        <v>154</v>
      </c>
      <c r="EN63" s="1" t="s">
        <v>154</v>
      </c>
      <c r="EP63" s="5">
        <v>450</v>
      </c>
      <c r="EQ63" s="3">
        <v>450</v>
      </c>
      <c r="ER63" s="3">
        <v>15</v>
      </c>
      <c r="ES63" s="1" t="s">
        <v>160</v>
      </c>
      <c r="ET63" s="3">
        <v>1</v>
      </c>
      <c r="EU63" s="3">
        <v>1</v>
      </c>
      <c r="EV63" s="7">
        <f>AVERAGE(ET63:EU63)</f>
        <v>1</v>
      </c>
      <c r="EW63" s="1" t="s">
        <v>158</v>
      </c>
      <c r="EX63" s="3">
        <v>1</v>
      </c>
      <c r="EY63" s="3">
        <v>1</v>
      </c>
      <c r="EZ63" s="3">
        <v>0</v>
      </c>
      <c r="FA63" s="3">
        <v>0</v>
      </c>
      <c r="FB63" s="3">
        <v>0</v>
      </c>
      <c r="FC63" s="3">
        <v>0</v>
      </c>
      <c r="FD63" s="3">
        <v>0</v>
      </c>
      <c r="FE63" s="3">
        <v>0</v>
      </c>
      <c r="FF63" s="3">
        <v>0</v>
      </c>
      <c r="FG63" s="3">
        <v>0</v>
      </c>
      <c r="FH63" s="3">
        <v>0</v>
      </c>
      <c r="FJ63" s="1">
        <v>21914845</v>
      </c>
      <c r="FK63" s="1" t="s">
        <v>855</v>
      </c>
      <c r="FL63" s="1" t="s">
        <v>856</v>
      </c>
      <c r="FM63" s="1">
        <v>216</v>
      </c>
    </row>
    <row r="64" spans="1:169" x14ac:dyDescent="0.25">
      <c r="A64" s="1" t="s">
        <v>952</v>
      </c>
      <c r="B64" s="1" t="s">
        <v>169</v>
      </c>
      <c r="C64" s="1" t="s">
        <v>1137</v>
      </c>
      <c r="D64" s="3" t="s">
        <v>1284</v>
      </c>
      <c r="E64" s="12" t="s">
        <v>1170</v>
      </c>
      <c r="F64" s="3" t="s">
        <v>1230</v>
      </c>
      <c r="G64" s="1" t="s">
        <v>365</v>
      </c>
      <c r="H64" s="1" t="s">
        <v>1544</v>
      </c>
      <c r="I64" s="1" t="s">
        <v>165</v>
      </c>
      <c r="J64" s="1" t="s">
        <v>153</v>
      </c>
      <c r="K64" s="1" t="s">
        <v>154</v>
      </c>
      <c r="L64" s="1" t="s">
        <v>154</v>
      </c>
      <c r="N64" s="3">
        <v>355</v>
      </c>
      <c r="O64" s="5">
        <v>355</v>
      </c>
      <c r="P64" s="3">
        <v>18</v>
      </c>
      <c r="Q64" s="1" t="s">
        <v>160</v>
      </c>
      <c r="R64" s="3">
        <v>1</v>
      </c>
      <c r="S64" s="3">
        <v>2</v>
      </c>
      <c r="T64" s="7">
        <f>AVERAGE(R64:S64)</f>
        <v>1.5</v>
      </c>
      <c r="U64" s="1" t="s">
        <v>171</v>
      </c>
      <c r="V64" s="3">
        <v>1</v>
      </c>
      <c r="W64" s="3">
        <v>0</v>
      </c>
      <c r="X64" s="3">
        <v>0</v>
      </c>
      <c r="Y64" s="3">
        <v>0</v>
      </c>
      <c r="Z64" s="3">
        <v>0</v>
      </c>
      <c r="AA64" s="3">
        <v>1</v>
      </c>
      <c r="AB64" s="3">
        <v>0</v>
      </c>
      <c r="AC64" s="3">
        <v>0</v>
      </c>
      <c r="AD64" s="3">
        <v>0</v>
      </c>
      <c r="AE64" s="3">
        <v>0</v>
      </c>
      <c r="AF64" s="3">
        <v>0</v>
      </c>
      <c r="AG64" s="1" t="s">
        <v>154</v>
      </c>
      <c r="AH64" s="1" t="s">
        <v>154</v>
      </c>
      <c r="AJ64" s="3">
        <v>350</v>
      </c>
      <c r="AK64" s="5">
        <v>350</v>
      </c>
      <c r="AL64" s="3">
        <v>18</v>
      </c>
      <c r="AM64" s="1" t="s">
        <v>160</v>
      </c>
      <c r="AN64" s="3">
        <v>1</v>
      </c>
      <c r="AO64" s="3">
        <v>2</v>
      </c>
      <c r="AP64" s="7">
        <f>AVERAGE(AN64:AO64)</f>
        <v>1.5</v>
      </c>
      <c r="AQ64" s="1" t="s">
        <v>235</v>
      </c>
      <c r="AR64" s="3">
        <v>1</v>
      </c>
      <c r="AS64" s="3">
        <v>0</v>
      </c>
      <c r="AT64" s="3">
        <v>0</v>
      </c>
      <c r="AU64" s="3">
        <v>1</v>
      </c>
      <c r="AV64" s="3">
        <v>0</v>
      </c>
      <c r="AW64" s="3">
        <v>0</v>
      </c>
      <c r="AX64" s="3">
        <v>0</v>
      </c>
      <c r="AY64" s="3">
        <v>0</v>
      </c>
      <c r="AZ64" s="3">
        <v>0</v>
      </c>
      <c r="BA64" s="3">
        <v>0</v>
      </c>
      <c r="BB64" s="3">
        <v>0</v>
      </c>
      <c r="BC64" s="1" t="s">
        <v>157</v>
      </c>
      <c r="BL64" s="7"/>
      <c r="BY64" s="1" t="s">
        <v>157</v>
      </c>
      <c r="CH64" s="7"/>
      <c r="CU64" s="1" t="s">
        <v>157</v>
      </c>
      <c r="DD64" s="7"/>
      <c r="DQ64" s="1" t="s">
        <v>157</v>
      </c>
      <c r="DZ64" s="7"/>
      <c r="EM64" s="1" t="s">
        <v>157</v>
      </c>
      <c r="EV64" s="7"/>
      <c r="FI64" s="1" t="s">
        <v>366</v>
      </c>
      <c r="FJ64" s="1">
        <v>21733866</v>
      </c>
      <c r="FK64" s="1" t="s">
        <v>367</v>
      </c>
      <c r="FL64" s="1" t="s">
        <v>368</v>
      </c>
      <c r="FM64" s="1">
        <v>59</v>
      </c>
    </row>
    <row r="65" spans="1:169" x14ac:dyDescent="0.25">
      <c r="A65" s="1" t="s">
        <v>953</v>
      </c>
      <c r="B65" s="1" t="s">
        <v>169</v>
      </c>
      <c r="C65" s="1" t="s">
        <v>1137</v>
      </c>
      <c r="D65" s="3" t="s">
        <v>1284</v>
      </c>
      <c r="E65" s="12" t="s">
        <v>1170</v>
      </c>
      <c r="F65" s="3" t="s">
        <v>1230</v>
      </c>
      <c r="G65" s="1" t="s">
        <v>369</v>
      </c>
      <c r="H65" s="1" t="s">
        <v>1545</v>
      </c>
      <c r="I65" s="1" t="s">
        <v>165</v>
      </c>
      <c r="J65" s="1" t="s">
        <v>153</v>
      </c>
      <c r="K65" s="1" t="s">
        <v>154</v>
      </c>
      <c r="L65" s="1" t="s">
        <v>154</v>
      </c>
      <c r="N65" s="3">
        <v>355</v>
      </c>
      <c r="O65" s="5">
        <v>355</v>
      </c>
      <c r="P65" s="3">
        <v>26</v>
      </c>
      <c r="Q65" s="1" t="s">
        <v>160</v>
      </c>
      <c r="R65" s="3">
        <v>1</v>
      </c>
      <c r="S65" s="3">
        <v>6</v>
      </c>
      <c r="T65" s="7">
        <f>AVERAGE(R65:S65)</f>
        <v>3.5</v>
      </c>
      <c r="U65" s="1" t="s">
        <v>171</v>
      </c>
      <c r="V65" s="3">
        <v>1</v>
      </c>
      <c r="W65" s="3">
        <v>0</v>
      </c>
      <c r="X65" s="3">
        <v>0</v>
      </c>
      <c r="Y65" s="3">
        <v>0</v>
      </c>
      <c r="Z65" s="3">
        <v>0</v>
      </c>
      <c r="AA65" s="3">
        <v>1</v>
      </c>
      <c r="AB65" s="3">
        <v>0</v>
      </c>
      <c r="AC65" s="3">
        <v>0</v>
      </c>
      <c r="AD65" s="3">
        <v>0</v>
      </c>
      <c r="AE65" s="3">
        <v>0</v>
      </c>
      <c r="AF65" s="3">
        <v>0</v>
      </c>
      <c r="AG65" s="1" t="s">
        <v>154</v>
      </c>
      <c r="AH65" s="1" t="s">
        <v>154</v>
      </c>
      <c r="AJ65" s="3">
        <v>355</v>
      </c>
      <c r="AK65" s="5">
        <v>355</v>
      </c>
      <c r="AL65" s="3">
        <v>26</v>
      </c>
      <c r="AM65" s="1" t="s">
        <v>160</v>
      </c>
      <c r="AN65" s="3">
        <v>1</v>
      </c>
      <c r="AO65" s="3">
        <v>6</v>
      </c>
      <c r="AP65" s="7">
        <f>AVERAGE(AN65:AO65)</f>
        <v>3.5</v>
      </c>
      <c r="AQ65" s="1" t="s">
        <v>172</v>
      </c>
      <c r="AR65" s="3">
        <v>1</v>
      </c>
      <c r="AS65" s="3">
        <v>0</v>
      </c>
      <c r="AT65" s="3">
        <v>0</v>
      </c>
      <c r="AU65" s="3">
        <v>0</v>
      </c>
      <c r="AV65" s="3">
        <v>0</v>
      </c>
      <c r="AW65" s="3">
        <v>0</v>
      </c>
      <c r="AX65" s="3">
        <v>0</v>
      </c>
      <c r="AY65" s="3">
        <v>0</v>
      </c>
      <c r="AZ65" s="3">
        <v>0</v>
      </c>
      <c r="BA65" s="3">
        <v>0</v>
      </c>
      <c r="BB65" s="3">
        <v>0</v>
      </c>
      <c r="BC65" s="1" t="s">
        <v>157</v>
      </c>
      <c r="BL65" s="7"/>
      <c r="BY65" s="1" t="s">
        <v>157</v>
      </c>
      <c r="CH65" s="7"/>
      <c r="CU65" s="1" t="s">
        <v>157</v>
      </c>
      <c r="DD65" s="7"/>
      <c r="DQ65" s="1" t="s">
        <v>157</v>
      </c>
      <c r="DZ65" s="7"/>
      <c r="EM65" s="1" t="s">
        <v>157</v>
      </c>
      <c r="EV65" s="7"/>
      <c r="FI65" s="1" t="s">
        <v>370</v>
      </c>
      <c r="FJ65" s="1">
        <v>21734072</v>
      </c>
      <c r="FK65" s="1" t="s">
        <v>371</v>
      </c>
      <c r="FL65" s="1" t="s">
        <v>372</v>
      </c>
      <c r="FM65" s="1">
        <v>60</v>
      </c>
    </row>
    <row r="66" spans="1:169" x14ac:dyDescent="0.25">
      <c r="A66" s="1" t="s">
        <v>954</v>
      </c>
      <c r="B66" s="1" t="s">
        <v>169</v>
      </c>
      <c r="C66" s="1" t="s">
        <v>1137</v>
      </c>
      <c r="D66" s="3" t="s">
        <v>1284</v>
      </c>
      <c r="E66" s="12" t="s">
        <v>1170</v>
      </c>
      <c r="F66" s="3" t="s">
        <v>1230</v>
      </c>
      <c r="G66" s="1" t="s">
        <v>379</v>
      </c>
      <c r="H66" s="1" t="s">
        <v>726</v>
      </c>
      <c r="I66" s="1" t="s">
        <v>165</v>
      </c>
      <c r="J66" s="1" t="s">
        <v>153</v>
      </c>
      <c r="K66" s="1" t="s">
        <v>157</v>
      </c>
      <c r="T66" s="7"/>
      <c r="AG66" s="1" t="s">
        <v>157</v>
      </c>
      <c r="AP66" s="7"/>
      <c r="BC66" s="1" t="s">
        <v>157</v>
      </c>
      <c r="BL66" s="7"/>
      <c r="BY66" s="1" t="s">
        <v>154</v>
      </c>
      <c r="BZ66" s="1" t="s">
        <v>154</v>
      </c>
      <c r="CB66" s="3">
        <v>100</v>
      </c>
      <c r="CC66" s="5">
        <v>100</v>
      </c>
      <c r="CD66" s="3">
        <v>23</v>
      </c>
      <c r="CE66" s="1" t="s">
        <v>160</v>
      </c>
      <c r="CF66" s="3">
        <v>1</v>
      </c>
      <c r="CG66" s="3">
        <v>2</v>
      </c>
      <c r="CH66" s="7">
        <f>AVERAGE(CF66:CG66)</f>
        <v>1.5</v>
      </c>
      <c r="CI66" s="1" t="s">
        <v>172</v>
      </c>
      <c r="CJ66" s="3">
        <v>1</v>
      </c>
      <c r="CK66" s="3">
        <v>0</v>
      </c>
      <c r="CL66" s="3">
        <v>0</v>
      </c>
      <c r="CM66" s="3">
        <v>0</v>
      </c>
      <c r="CN66" s="3">
        <v>0</v>
      </c>
      <c r="CO66" s="3">
        <v>0</v>
      </c>
      <c r="CP66" s="3">
        <v>0</v>
      </c>
      <c r="CQ66" s="3">
        <v>0</v>
      </c>
      <c r="CR66" s="3">
        <v>0</v>
      </c>
      <c r="CS66" s="3">
        <v>0</v>
      </c>
      <c r="CT66" s="3">
        <v>0</v>
      </c>
      <c r="CU66" s="1" t="s">
        <v>157</v>
      </c>
      <c r="DD66" s="7"/>
      <c r="DQ66" s="1" t="s">
        <v>157</v>
      </c>
      <c r="DZ66" s="7"/>
      <c r="EM66" s="1" t="s">
        <v>157</v>
      </c>
      <c r="EV66" s="7"/>
      <c r="FJ66" s="1">
        <v>21735364</v>
      </c>
      <c r="FK66" s="1" t="s">
        <v>380</v>
      </c>
      <c r="FL66" s="1" t="s">
        <v>381</v>
      </c>
      <c r="FM66" s="1">
        <v>62</v>
      </c>
    </row>
    <row r="67" spans="1:169" x14ac:dyDescent="0.25">
      <c r="A67" s="1" t="s">
        <v>986</v>
      </c>
      <c r="B67" s="1" t="s">
        <v>169</v>
      </c>
      <c r="C67" s="1" t="s">
        <v>1137</v>
      </c>
      <c r="D67" s="3" t="s">
        <v>1284</v>
      </c>
      <c r="E67" s="12" t="s">
        <v>1170</v>
      </c>
      <c r="F67" s="3" t="s">
        <v>1230</v>
      </c>
      <c r="G67" s="1" t="s">
        <v>385</v>
      </c>
      <c r="H67" s="1" t="s">
        <v>1529</v>
      </c>
      <c r="I67" s="1" t="s">
        <v>165</v>
      </c>
      <c r="J67" s="1" t="s">
        <v>153</v>
      </c>
      <c r="K67" s="1" t="s">
        <v>157</v>
      </c>
      <c r="T67" s="7"/>
      <c r="AG67" s="1" t="s">
        <v>157</v>
      </c>
      <c r="AP67" s="7"/>
      <c r="BC67" s="1" t="s">
        <v>154</v>
      </c>
      <c r="BD67" s="1" t="s">
        <v>154</v>
      </c>
      <c r="BF67" s="3">
        <v>50</v>
      </c>
      <c r="BG67" s="5">
        <v>50</v>
      </c>
      <c r="BH67" s="3">
        <v>13</v>
      </c>
      <c r="BI67" s="1" t="s">
        <v>165</v>
      </c>
      <c r="BJ67" s="3">
        <v>1</v>
      </c>
      <c r="BK67" s="3">
        <v>2</v>
      </c>
      <c r="BL67" s="7">
        <f t="shared" ref="BL67:BL72" si="207">AVERAGE(BJ67:BK67)</f>
        <v>1.5</v>
      </c>
      <c r="BM67" s="1" t="s">
        <v>171</v>
      </c>
      <c r="BN67" s="3">
        <v>1</v>
      </c>
      <c r="BO67" s="3">
        <v>0</v>
      </c>
      <c r="BP67" s="3">
        <v>0</v>
      </c>
      <c r="BQ67" s="3">
        <v>0</v>
      </c>
      <c r="BR67" s="3">
        <v>0</v>
      </c>
      <c r="BS67" s="3">
        <v>1</v>
      </c>
      <c r="BT67" s="3">
        <v>0</v>
      </c>
      <c r="BU67" s="3">
        <v>0</v>
      </c>
      <c r="BV67" s="3">
        <v>0</v>
      </c>
      <c r="BW67" s="3">
        <v>0</v>
      </c>
      <c r="BX67" s="3">
        <v>0</v>
      </c>
      <c r="BY67" s="1" t="s">
        <v>157</v>
      </c>
      <c r="CH67" s="7"/>
      <c r="CU67" s="1" t="s">
        <v>154</v>
      </c>
      <c r="CV67" s="1" t="s">
        <v>154</v>
      </c>
      <c r="CW67" s="3">
        <v>125</v>
      </c>
      <c r="CX67" s="3">
        <v>100</v>
      </c>
      <c r="CY67" s="4">
        <f>CX67/CW67*100</f>
        <v>80</v>
      </c>
      <c r="CZ67" s="3">
        <v>13</v>
      </c>
      <c r="DA67" s="1" t="s">
        <v>160</v>
      </c>
      <c r="DB67" s="3">
        <v>1</v>
      </c>
      <c r="DC67" s="3">
        <v>2</v>
      </c>
      <c r="DD67" s="7">
        <f>AVERAGE(DB67:DC67)</f>
        <v>1.5</v>
      </c>
      <c r="DE67" s="1" t="s">
        <v>172</v>
      </c>
      <c r="DF67" s="3">
        <v>1</v>
      </c>
      <c r="DG67" s="3">
        <v>0</v>
      </c>
      <c r="DH67" s="3">
        <v>0</v>
      </c>
      <c r="DI67" s="3">
        <v>0</v>
      </c>
      <c r="DJ67" s="3">
        <v>0</v>
      </c>
      <c r="DK67" s="3">
        <v>0</v>
      </c>
      <c r="DL67" s="3">
        <v>0</v>
      </c>
      <c r="DM67" s="3">
        <v>0</v>
      </c>
      <c r="DN67" s="3">
        <v>0</v>
      </c>
      <c r="DO67" s="3">
        <v>0</v>
      </c>
      <c r="DP67" s="3">
        <v>0</v>
      </c>
      <c r="DQ67" s="1" t="s">
        <v>154</v>
      </c>
      <c r="DR67" s="1" t="s">
        <v>154</v>
      </c>
      <c r="DT67" s="3">
        <v>60</v>
      </c>
      <c r="DU67" s="5">
        <v>60</v>
      </c>
      <c r="DV67" s="3">
        <v>13</v>
      </c>
      <c r="DW67" s="1" t="s">
        <v>160</v>
      </c>
      <c r="DX67" s="3">
        <v>1</v>
      </c>
      <c r="DY67" s="3">
        <v>2</v>
      </c>
      <c r="DZ67" s="7">
        <f t="shared" ref="DZ67:DZ72" si="208">AVERAGE(DX67:DY67)</f>
        <v>1.5</v>
      </c>
      <c r="EA67" s="1" t="s">
        <v>172</v>
      </c>
      <c r="EB67" s="3">
        <v>1</v>
      </c>
      <c r="EC67" s="3">
        <v>0</v>
      </c>
      <c r="ED67" s="3">
        <v>0</v>
      </c>
      <c r="EE67" s="3">
        <v>0</v>
      </c>
      <c r="EF67" s="3">
        <v>0</v>
      </c>
      <c r="EG67" s="3">
        <v>0</v>
      </c>
      <c r="EH67" s="3">
        <v>0</v>
      </c>
      <c r="EI67" s="3">
        <v>0</v>
      </c>
      <c r="EJ67" s="3">
        <v>0</v>
      </c>
      <c r="EK67" s="3">
        <v>0</v>
      </c>
      <c r="EL67" s="3">
        <v>0</v>
      </c>
      <c r="EM67" s="1" t="s">
        <v>154</v>
      </c>
      <c r="EN67" s="1" t="s">
        <v>154</v>
      </c>
      <c r="EP67" s="5">
        <v>300</v>
      </c>
      <c r="EQ67" s="3">
        <v>300</v>
      </c>
      <c r="ER67" s="3">
        <v>13</v>
      </c>
      <c r="ES67" s="1" t="s">
        <v>160</v>
      </c>
      <c r="ET67" s="3">
        <v>1</v>
      </c>
      <c r="EU67" s="3">
        <v>2</v>
      </c>
      <c r="EV67" s="7">
        <f t="shared" ref="EV67:EV72" si="209">AVERAGE(ET67:EU67)</f>
        <v>1.5</v>
      </c>
      <c r="EW67" s="1" t="s">
        <v>172</v>
      </c>
      <c r="EX67" s="3">
        <v>1</v>
      </c>
      <c r="EY67" s="3">
        <v>0</v>
      </c>
      <c r="EZ67" s="3">
        <v>0</v>
      </c>
      <c r="FA67" s="3">
        <v>0</v>
      </c>
      <c r="FB67" s="3">
        <v>0</v>
      </c>
      <c r="FC67" s="3">
        <v>0</v>
      </c>
      <c r="FD67" s="3">
        <v>0</v>
      </c>
      <c r="FE67" s="3">
        <v>0</v>
      </c>
      <c r="FF67" s="3">
        <v>0</v>
      </c>
      <c r="FG67" s="3">
        <v>0</v>
      </c>
      <c r="FH67" s="3">
        <v>0</v>
      </c>
      <c r="FJ67" s="1">
        <v>21736169</v>
      </c>
      <c r="FK67" s="1" t="s">
        <v>386</v>
      </c>
      <c r="FL67" s="1" t="s">
        <v>387</v>
      </c>
      <c r="FM67" s="1">
        <v>64</v>
      </c>
    </row>
    <row r="68" spans="1:169" x14ac:dyDescent="0.25">
      <c r="A68" s="1" t="s">
        <v>987</v>
      </c>
      <c r="B68" s="1" t="s">
        <v>169</v>
      </c>
      <c r="C68" s="17" t="s">
        <v>1137</v>
      </c>
      <c r="D68" s="3" t="s">
        <v>1284</v>
      </c>
      <c r="E68" s="12" t="s">
        <v>1170</v>
      </c>
      <c r="F68" s="3" t="s">
        <v>1230</v>
      </c>
      <c r="G68" s="1" t="s">
        <v>170</v>
      </c>
      <c r="H68" s="1" t="s">
        <v>1390</v>
      </c>
      <c r="I68" s="1" t="s">
        <v>165</v>
      </c>
      <c r="J68" s="1" t="s">
        <v>153</v>
      </c>
      <c r="K68" s="1" t="s">
        <v>157</v>
      </c>
      <c r="T68" s="7"/>
      <c r="AG68" s="1" t="s">
        <v>157</v>
      </c>
      <c r="AP68" s="7"/>
      <c r="BC68" s="1" t="s">
        <v>154</v>
      </c>
      <c r="BD68" s="1" t="s">
        <v>154</v>
      </c>
      <c r="BF68" s="3">
        <v>70</v>
      </c>
      <c r="BG68" s="5">
        <v>70</v>
      </c>
      <c r="BH68" s="3">
        <v>13</v>
      </c>
      <c r="BI68" s="1" t="s">
        <v>160</v>
      </c>
      <c r="BJ68" s="3">
        <v>1</v>
      </c>
      <c r="BK68" s="3">
        <v>2</v>
      </c>
      <c r="BL68" s="7">
        <f t="shared" si="207"/>
        <v>1.5</v>
      </c>
      <c r="BM68" s="1" t="s">
        <v>171</v>
      </c>
      <c r="BN68" s="3">
        <v>1</v>
      </c>
      <c r="BO68" s="3">
        <v>0</v>
      </c>
      <c r="BP68" s="3">
        <v>0</v>
      </c>
      <c r="BQ68" s="3">
        <v>0</v>
      </c>
      <c r="BR68" s="3">
        <v>0</v>
      </c>
      <c r="BS68" s="3">
        <v>1</v>
      </c>
      <c r="BT68" s="3">
        <v>0</v>
      </c>
      <c r="BU68" s="3">
        <v>0</v>
      </c>
      <c r="BV68" s="3">
        <v>0</v>
      </c>
      <c r="BW68" s="3">
        <v>0</v>
      </c>
      <c r="BX68" s="3">
        <v>0</v>
      </c>
      <c r="BY68" s="1" t="s">
        <v>157</v>
      </c>
      <c r="CH68" s="7"/>
      <c r="CU68" s="1" t="s">
        <v>154</v>
      </c>
      <c r="CV68" s="1" t="s">
        <v>154</v>
      </c>
      <c r="CW68" s="3">
        <v>125</v>
      </c>
      <c r="CX68" s="3">
        <v>100</v>
      </c>
      <c r="CY68" s="4">
        <f>CX68/CW68*100</f>
        <v>80</v>
      </c>
      <c r="CZ68" s="3">
        <v>13</v>
      </c>
      <c r="DA68" s="1" t="s">
        <v>160</v>
      </c>
      <c r="DB68" s="3">
        <v>1</v>
      </c>
      <c r="DC68" s="3">
        <v>2</v>
      </c>
      <c r="DD68" s="7">
        <f>AVERAGE(DB68:DC68)</f>
        <v>1.5</v>
      </c>
      <c r="DE68" s="1" t="s">
        <v>172</v>
      </c>
      <c r="DF68" s="3">
        <v>1</v>
      </c>
      <c r="DG68" s="3">
        <v>0</v>
      </c>
      <c r="DH68" s="3">
        <v>0</v>
      </c>
      <c r="DI68" s="3">
        <v>0</v>
      </c>
      <c r="DJ68" s="3">
        <v>0</v>
      </c>
      <c r="DK68" s="3">
        <v>0</v>
      </c>
      <c r="DL68" s="3">
        <v>0</v>
      </c>
      <c r="DM68" s="3">
        <v>0</v>
      </c>
      <c r="DN68" s="3">
        <v>0</v>
      </c>
      <c r="DO68" s="3">
        <v>0</v>
      </c>
      <c r="DP68" s="3">
        <v>0</v>
      </c>
      <c r="DQ68" s="1" t="s">
        <v>154</v>
      </c>
      <c r="DR68" s="1" t="s">
        <v>154</v>
      </c>
      <c r="DT68" s="3">
        <v>80</v>
      </c>
      <c r="DU68" s="5">
        <v>80</v>
      </c>
      <c r="DV68" s="3">
        <v>13</v>
      </c>
      <c r="DW68" s="1" t="s">
        <v>160</v>
      </c>
      <c r="DX68" s="3">
        <v>1</v>
      </c>
      <c r="DY68" s="3">
        <v>2</v>
      </c>
      <c r="DZ68" s="7">
        <f t="shared" si="208"/>
        <v>1.5</v>
      </c>
      <c r="EA68" s="1" t="s">
        <v>171</v>
      </c>
      <c r="EB68" s="3">
        <v>1</v>
      </c>
      <c r="EC68" s="3">
        <v>0</v>
      </c>
      <c r="ED68" s="3">
        <v>0</v>
      </c>
      <c r="EE68" s="3">
        <v>0</v>
      </c>
      <c r="EF68" s="3">
        <v>0</v>
      </c>
      <c r="EG68" s="3">
        <v>1</v>
      </c>
      <c r="EH68" s="3">
        <v>0</v>
      </c>
      <c r="EI68" s="3">
        <v>0</v>
      </c>
      <c r="EJ68" s="3">
        <v>0</v>
      </c>
      <c r="EK68" s="3">
        <v>0</v>
      </c>
      <c r="EL68" s="3">
        <v>0</v>
      </c>
      <c r="EM68" s="1" t="s">
        <v>154</v>
      </c>
      <c r="EN68" s="1" t="s">
        <v>154</v>
      </c>
      <c r="EP68" s="5">
        <v>400</v>
      </c>
      <c r="EQ68" s="3">
        <v>400</v>
      </c>
      <c r="ER68" s="3">
        <v>13</v>
      </c>
      <c r="ES68" s="1" t="s">
        <v>160</v>
      </c>
      <c r="ET68" s="3">
        <v>1</v>
      </c>
      <c r="EU68" s="3">
        <v>2</v>
      </c>
      <c r="EV68" s="7">
        <f t="shared" si="209"/>
        <v>1.5</v>
      </c>
      <c r="EW68" s="1" t="s">
        <v>171</v>
      </c>
      <c r="EX68" s="3">
        <v>1</v>
      </c>
      <c r="EY68" s="3">
        <v>0</v>
      </c>
      <c r="EZ68" s="3">
        <v>0</v>
      </c>
      <c r="FA68" s="3">
        <v>0</v>
      </c>
      <c r="FB68" s="3">
        <v>0</v>
      </c>
      <c r="FC68" s="3">
        <v>1</v>
      </c>
      <c r="FD68" s="3">
        <v>0</v>
      </c>
      <c r="FE68" s="3">
        <v>0</v>
      </c>
      <c r="FF68" s="3">
        <v>0</v>
      </c>
      <c r="FG68" s="3">
        <v>0</v>
      </c>
      <c r="FH68" s="3">
        <v>0</v>
      </c>
      <c r="FJ68" s="1">
        <v>21736958</v>
      </c>
      <c r="FK68" s="1" t="s">
        <v>173</v>
      </c>
      <c r="FL68" s="1" t="s">
        <v>174</v>
      </c>
      <c r="FM68" s="1">
        <v>6</v>
      </c>
    </row>
    <row r="69" spans="1:169" x14ac:dyDescent="0.25">
      <c r="A69" s="1" t="s">
        <v>988</v>
      </c>
      <c r="B69" s="1" t="s">
        <v>169</v>
      </c>
      <c r="C69" s="17" t="s">
        <v>1137</v>
      </c>
      <c r="D69" s="3" t="s">
        <v>1284</v>
      </c>
      <c r="E69" s="12" t="s">
        <v>1170</v>
      </c>
      <c r="F69" s="3" t="s">
        <v>1230</v>
      </c>
      <c r="G69" s="1" t="s">
        <v>393</v>
      </c>
      <c r="H69" s="1" t="s">
        <v>1390</v>
      </c>
      <c r="I69" s="1" t="s">
        <v>165</v>
      </c>
      <c r="J69" s="1" t="s">
        <v>153</v>
      </c>
      <c r="K69" s="1" t="s">
        <v>157</v>
      </c>
      <c r="T69" s="7"/>
      <c r="AG69" s="1" t="s">
        <v>157</v>
      </c>
      <c r="AP69" s="7"/>
      <c r="BC69" s="1" t="s">
        <v>154</v>
      </c>
      <c r="BD69" s="1" t="s">
        <v>154</v>
      </c>
      <c r="BF69" s="3">
        <v>80</v>
      </c>
      <c r="BG69" s="5">
        <v>80</v>
      </c>
      <c r="BH69" s="3">
        <v>13</v>
      </c>
      <c r="BI69" s="1" t="s">
        <v>160</v>
      </c>
      <c r="BJ69" s="3">
        <v>1</v>
      </c>
      <c r="BK69" s="3">
        <v>2</v>
      </c>
      <c r="BL69" s="7">
        <f t="shared" si="207"/>
        <v>1.5</v>
      </c>
      <c r="BM69" s="1" t="s">
        <v>171</v>
      </c>
      <c r="BN69" s="3">
        <v>1</v>
      </c>
      <c r="BO69" s="3">
        <v>0</v>
      </c>
      <c r="BP69" s="3">
        <v>0</v>
      </c>
      <c r="BQ69" s="3">
        <v>0</v>
      </c>
      <c r="BR69" s="3">
        <v>0</v>
      </c>
      <c r="BS69" s="3">
        <v>1</v>
      </c>
      <c r="BT69" s="3">
        <v>0</v>
      </c>
      <c r="BU69" s="3">
        <v>0</v>
      </c>
      <c r="BV69" s="3">
        <v>0</v>
      </c>
      <c r="BW69" s="3">
        <v>0</v>
      </c>
      <c r="BX69" s="3">
        <v>0</v>
      </c>
      <c r="BY69" s="1" t="s">
        <v>157</v>
      </c>
      <c r="CH69" s="7"/>
      <c r="CU69" s="1" t="s">
        <v>154</v>
      </c>
      <c r="CV69" s="1" t="s">
        <v>154</v>
      </c>
      <c r="CW69" s="3">
        <v>125</v>
      </c>
      <c r="CX69" s="3">
        <v>120</v>
      </c>
      <c r="CY69" s="4">
        <f>CX69/CW69*100</f>
        <v>96</v>
      </c>
      <c r="CZ69" s="3">
        <v>13</v>
      </c>
      <c r="DA69" s="1" t="s">
        <v>160</v>
      </c>
      <c r="DB69" s="3">
        <v>1</v>
      </c>
      <c r="DC69" s="3">
        <v>3</v>
      </c>
      <c r="DD69" s="7">
        <f>AVERAGE(DB69:DC69)</f>
        <v>2</v>
      </c>
      <c r="DE69" s="1" t="s">
        <v>171</v>
      </c>
      <c r="DF69" s="3">
        <v>1</v>
      </c>
      <c r="DG69" s="3">
        <v>0</v>
      </c>
      <c r="DH69" s="3">
        <v>0</v>
      </c>
      <c r="DI69" s="3">
        <v>0</v>
      </c>
      <c r="DJ69" s="3">
        <v>0</v>
      </c>
      <c r="DK69" s="3">
        <v>1</v>
      </c>
      <c r="DL69" s="3">
        <v>0</v>
      </c>
      <c r="DM69" s="3">
        <v>0</v>
      </c>
      <c r="DN69" s="3">
        <v>0</v>
      </c>
      <c r="DO69" s="3">
        <v>0</v>
      </c>
      <c r="DP69" s="3">
        <v>0</v>
      </c>
      <c r="DQ69" s="1" t="s">
        <v>154</v>
      </c>
      <c r="DR69" s="1" t="s">
        <v>154</v>
      </c>
      <c r="DT69" s="3">
        <v>60</v>
      </c>
      <c r="DU69" s="5">
        <v>60</v>
      </c>
      <c r="DV69" s="3">
        <v>13</v>
      </c>
      <c r="DW69" s="1" t="s">
        <v>160</v>
      </c>
      <c r="DX69" s="3">
        <v>1</v>
      </c>
      <c r="DY69" s="3">
        <v>2</v>
      </c>
      <c r="DZ69" s="7">
        <f t="shared" si="208"/>
        <v>1.5</v>
      </c>
      <c r="EA69" s="1" t="s">
        <v>172</v>
      </c>
      <c r="EB69" s="3">
        <v>1</v>
      </c>
      <c r="EC69" s="3">
        <v>0</v>
      </c>
      <c r="ED69" s="3">
        <v>0</v>
      </c>
      <c r="EE69" s="3">
        <v>0</v>
      </c>
      <c r="EF69" s="3">
        <v>0</v>
      </c>
      <c r="EG69" s="3">
        <v>0</v>
      </c>
      <c r="EH69" s="3">
        <v>0</v>
      </c>
      <c r="EI69" s="3">
        <v>0</v>
      </c>
      <c r="EJ69" s="3">
        <v>0</v>
      </c>
      <c r="EK69" s="3">
        <v>0</v>
      </c>
      <c r="EL69" s="3">
        <v>0</v>
      </c>
      <c r="EM69" s="1" t="s">
        <v>154</v>
      </c>
      <c r="EN69" s="1" t="s">
        <v>154</v>
      </c>
      <c r="EP69" s="5">
        <v>300</v>
      </c>
      <c r="EQ69" s="3">
        <v>300</v>
      </c>
      <c r="ER69" s="3">
        <v>13</v>
      </c>
      <c r="ES69" s="1" t="s">
        <v>160</v>
      </c>
      <c r="ET69" s="3">
        <v>1</v>
      </c>
      <c r="EU69" s="3">
        <v>2</v>
      </c>
      <c r="EV69" s="7">
        <f t="shared" si="209"/>
        <v>1.5</v>
      </c>
      <c r="EW69" s="1" t="s">
        <v>172</v>
      </c>
      <c r="EX69" s="3">
        <v>1</v>
      </c>
      <c r="EY69" s="3">
        <v>0</v>
      </c>
      <c r="EZ69" s="3">
        <v>0</v>
      </c>
      <c r="FA69" s="3">
        <v>0</v>
      </c>
      <c r="FB69" s="3">
        <v>0</v>
      </c>
      <c r="FC69" s="3">
        <v>0</v>
      </c>
      <c r="FD69" s="3">
        <v>0</v>
      </c>
      <c r="FE69" s="3">
        <v>0</v>
      </c>
      <c r="FF69" s="3">
        <v>0</v>
      </c>
      <c r="FG69" s="3">
        <v>0</v>
      </c>
      <c r="FH69" s="3">
        <v>0</v>
      </c>
      <c r="FJ69" s="1">
        <v>21738012</v>
      </c>
      <c r="FK69" s="1" t="s">
        <v>394</v>
      </c>
      <c r="FL69" s="1" t="s">
        <v>395</v>
      </c>
      <c r="FM69" s="1">
        <v>66</v>
      </c>
    </row>
    <row r="70" spans="1:169" x14ac:dyDescent="0.25">
      <c r="A70" s="1" t="s">
        <v>989</v>
      </c>
      <c r="B70" s="1" t="s">
        <v>169</v>
      </c>
      <c r="C70" s="17" t="s">
        <v>1137</v>
      </c>
      <c r="D70" s="3" t="s">
        <v>1284</v>
      </c>
      <c r="E70" s="12" t="s">
        <v>1170</v>
      </c>
      <c r="F70" s="3" t="s">
        <v>1230</v>
      </c>
      <c r="G70" s="1" t="s">
        <v>396</v>
      </c>
      <c r="H70" s="1" t="s">
        <v>497</v>
      </c>
      <c r="I70" s="1" t="s">
        <v>165</v>
      </c>
      <c r="J70" s="1" t="s">
        <v>153</v>
      </c>
      <c r="K70" s="1" t="s">
        <v>157</v>
      </c>
      <c r="T70" s="7"/>
      <c r="AG70" s="1" t="s">
        <v>157</v>
      </c>
      <c r="AP70" s="7"/>
      <c r="BC70" s="1" t="s">
        <v>154</v>
      </c>
      <c r="BD70" s="1" t="s">
        <v>154</v>
      </c>
      <c r="BF70" s="3">
        <v>70</v>
      </c>
      <c r="BG70" s="5">
        <v>70</v>
      </c>
      <c r="BH70" s="3">
        <v>13</v>
      </c>
      <c r="BI70" s="1" t="s">
        <v>160</v>
      </c>
      <c r="BJ70" s="3">
        <v>1</v>
      </c>
      <c r="BK70" s="3">
        <v>2</v>
      </c>
      <c r="BL70" s="7">
        <f t="shared" si="207"/>
        <v>1.5</v>
      </c>
      <c r="BM70" s="1" t="s">
        <v>172</v>
      </c>
      <c r="BN70" s="3">
        <v>1</v>
      </c>
      <c r="BO70" s="3">
        <v>0</v>
      </c>
      <c r="BP70" s="3">
        <v>0</v>
      </c>
      <c r="BQ70" s="3">
        <v>0</v>
      </c>
      <c r="BR70" s="3">
        <v>0</v>
      </c>
      <c r="BS70" s="3">
        <v>0</v>
      </c>
      <c r="BT70" s="3">
        <v>0</v>
      </c>
      <c r="BU70" s="3">
        <v>0</v>
      </c>
      <c r="BV70" s="3">
        <v>0</v>
      </c>
      <c r="BW70" s="3">
        <v>0</v>
      </c>
      <c r="BX70" s="3">
        <v>0</v>
      </c>
      <c r="BY70" s="1" t="s">
        <v>157</v>
      </c>
      <c r="CH70" s="7"/>
      <c r="CU70" s="1" t="s">
        <v>157</v>
      </c>
      <c r="DD70" s="7"/>
      <c r="DQ70" s="1" t="s">
        <v>154</v>
      </c>
      <c r="DR70" s="1" t="s">
        <v>154</v>
      </c>
      <c r="DT70" s="3">
        <v>66</v>
      </c>
      <c r="DU70" s="5">
        <v>66</v>
      </c>
      <c r="DV70" s="3">
        <v>13</v>
      </c>
      <c r="DW70" s="1" t="s">
        <v>160</v>
      </c>
      <c r="DX70" s="3">
        <v>1</v>
      </c>
      <c r="DY70" s="3">
        <v>2</v>
      </c>
      <c r="DZ70" s="7">
        <f t="shared" si="208"/>
        <v>1.5</v>
      </c>
      <c r="EA70" s="1" t="s">
        <v>172</v>
      </c>
      <c r="EB70" s="3">
        <v>1</v>
      </c>
      <c r="EC70" s="3">
        <v>0</v>
      </c>
      <c r="ED70" s="3">
        <v>0</v>
      </c>
      <c r="EE70" s="3">
        <v>0</v>
      </c>
      <c r="EF70" s="3">
        <v>0</v>
      </c>
      <c r="EG70" s="3">
        <v>0</v>
      </c>
      <c r="EH70" s="3">
        <v>0</v>
      </c>
      <c r="EI70" s="3">
        <v>0</v>
      </c>
      <c r="EJ70" s="3">
        <v>0</v>
      </c>
      <c r="EK70" s="3">
        <v>0</v>
      </c>
      <c r="EL70" s="3">
        <v>0</v>
      </c>
      <c r="EM70" s="1" t="s">
        <v>154</v>
      </c>
      <c r="EN70" s="1" t="s">
        <v>154</v>
      </c>
      <c r="EP70" s="5">
        <v>345</v>
      </c>
      <c r="EQ70" s="3">
        <v>345</v>
      </c>
      <c r="ER70" s="3">
        <v>13</v>
      </c>
      <c r="ES70" s="1" t="s">
        <v>160</v>
      </c>
      <c r="ET70" s="3">
        <v>1</v>
      </c>
      <c r="EU70" s="3">
        <v>2</v>
      </c>
      <c r="EV70" s="7">
        <f t="shared" si="209"/>
        <v>1.5</v>
      </c>
      <c r="EW70" s="1" t="s">
        <v>172</v>
      </c>
      <c r="EX70" s="3">
        <v>1</v>
      </c>
      <c r="EY70" s="3">
        <v>0</v>
      </c>
      <c r="EZ70" s="3">
        <v>0</v>
      </c>
      <c r="FA70" s="3">
        <v>0</v>
      </c>
      <c r="FB70" s="3">
        <v>0</v>
      </c>
      <c r="FC70" s="3">
        <v>0</v>
      </c>
      <c r="FD70" s="3">
        <v>0</v>
      </c>
      <c r="FE70" s="3">
        <v>0</v>
      </c>
      <c r="FF70" s="3">
        <v>0</v>
      </c>
      <c r="FG70" s="3">
        <v>0</v>
      </c>
      <c r="FH70" s="3">
        <v>0</v>
      </c>
      <c r="FI70" s="1" t="s">
        <v>397</v>
      </c>
      <c r="FJ70" s="1">
        <v>21739072</v>
      </c>
      <c r="FK70" s="1" t="s">
        <v>398</v>
      </c>
      <c r="FL70" s="1" t="s">
        <v>399</v>
      </c>
      <c r="FM70" s="1">
        <v>67</v>
      </c>
    </row>
    <row r="71" spans="1:169" x14ac:dyDescent="0.25">
      <c r="A71" s="1" t="s">
        <v>990</v>
      </c>
      <c r="B71" s="1" t="s">
        <v>169</v>
      </c>
      <c r="C71" s="17" t="s">
        <v>1137</v>
      </c>
      <c r="D71" s="3" t="s">
        <v>1284</v>
      </c>
      <c r="E71" s="12" t="s">
        <v>1170</v>
      </c>
      <c r="F71" s="3" t="s">
        <v>1230</v>
      </c>
      <c r="G71" s="1" t="s">
        <v>400</v>
      </c>
      <c r="H71" s="1" t="s">
        <v>550</v>
      </c>
      <c r="I71" s="1" t="s">
        <v>165</v>
      </c>
      <c r="J71" s="1" t="s">
        <v>153</v>
      </c>
      <c r="K71" s="1" t="s">
        <v>157</v>
      </c>
      <c r="T71" s="7"/>
      <c r="AG71" s="1" t="s">
        <v>157</v>
      </c>
      <c r="AP71" s="7"/>
      <c r="BC71" s="1" t="s">
        <v>154</v>
      </c>
      <c r="BD71" s="1" t="s">
        <v>154</v>
      </c>
      <c r="BF71" s="3">
        <v>55</v>
      </c>
      <c r="BG71" s="5">
        <v>55</v>
      </c>
      <c r="BH71" s="3">
        <v>13</v>
      </c>
      <c r="BI71" s="1" t="s">
        <v>160</v>
      </c>
      <c r="BJ71" s="3">
        <v>2</v>
      </c>
      <c r="BK71" s="3">
        <v>4</v>
      </c>
      <c r="BL71" s="7">
        <f t="shared" si="207"/>
        <v>3</v>
      </c>
      <c r="BM71" s="1" t="s">
        <v>172</v>
      </c>
      <c r="BN71" s="3">
        <v>1</v>
      </c>
      <c r="BO71" s="3">
        <v>0</v>
      </c>
      <c r="BP71" s="3">
        <v>0</v>
      </c>
      <c r="BQ71" s="3">
        <v>0</v>
      </c>
      <c r="BR71" s="3">
        <v>0</v>
      </c>
      <c r="BS71" s="3">
        <v>0</v>
      </c>
      <c r="BT71" s="3">
        <v>0</v>
      </c>
      <c r="BU71" s="3">
        <v>0</v>
      </c>
      <c r="BV71" s="3">
        <v>0</v>
      </c>
      <c r="BW71" s="3">
        <v>0</v>
      </c>
      <c r="BX71" s="3">
        <v>0</v>
      </c>
      <c r="BY71" s="1" t="s">
        <v>157</v>
      </c>
      <c r="CH71" s="7"/>
      <c r="CU71" s="1" t="s">
        <v>154</v>
      </c>
      <c r="CV71" s="1" t="s">
        <v>154</v>
      </c>
      <c r="CW71" s="3">
        <v>125</v>
      </c>
      <c r="CX71" s="3">
        <v>90</v>
      </c>
      <c r="CY71" s="4">
        <f>CX71/CW71*100</f>
        <v>72</v>
      </c>
      <c r="CZ71" s="3">
        <v>13</v>
      </c>
      <c r="DA71" s="1" t="s">
        <v>160</v>
      </c>
      <c r="DB71" s="3">
        <v>1</v>
      </c>
      <c r="DC71" s="3">
        <v>2</v>
      </c>
      <c r="DD71" s="7">
        <f>AVERAGE(DB71:DC71)</f>
        <v>1.5</v>
      </c>
      <c r="DE71" s="1" t="s">
        <v>172</v>
      </c>
      <c r="DF71" s="3">
        <v>1</v>
      </c>
      <c r="DG71" s="3">
        <v>0</v>
      </c>
      <c r="DH71" s="3">
        <v>0</v>
      </c>
      <c r="DI71" s="3">
        <v>0</v>
      </c>
      <c r="DJ71" s="3">
        <v>0</v>
      </c>
      <c r="DK71" s="3">
        <v>0</v>
      </c>
      <c r="DL71" s="3">
        <v>0</v>
      </c>
      <c r="DM71" s="3">
        <v>0</v>
      </c>
      <c r="DN71" s="3">
        <v>0</v>
      </c>
      <c r="DO71" s="3">
        <v>0</v>
      </c>
      <c r="DP71" s="3">
        <v>0</v>
      </c>
      <c r="DQ71" s="1" t="s">
        <v>154</v>
      </c>
      <c r="DR71" s="1" t="s">
        <v>154</v>
      </c>
      <c r="DT71" s="3">
        <v>45</v>
      </c>
      <c r="DU71" s="5">
        <v>45</v>
      </c>
      <c r="DV71" s="3">
        <v>13</v>
      </c>
      <c r="DW71" s="1" t="s">
        <v>160</v>
      </c>
      <c r="DX71" s="3">
        <v>1</v>
      </c>
      <c r="DY71" s="3">
        <v>2</v>
      </c>
      <c r="DZ71" s="7">
        <f t="shared" si="208"/>
        <v>1.5</v>
      </c>
      <c r="EA71" s="1" t="s">
        <v>172</v>
      </c>
      <c r="EB71" s="3">
        <v>1</v>
      </c>
      <c r="EC71" s="3">
        <v>0</v>
      </c>
      <c r="ED71" s="3">
        <v>0</v>
      </c>
      <c r="EE71" s="3">
        <v>0</v>
      </c>
      <c r="EF71" s="3">
        <v>0</v>
      </c>
      <c r="EG71" s="3">
        <v>0</v>
      </c>
      <c r="EH71" s="3">
        <v>0</v>
      </c>
      <c r="EI71" s="3">
        <v>0</v>
      </c>
      <c r="EJ71" s="3">
        <v>0</v>
      </c>
      <c r="EK71" s="3">
        <v>0</v>
      </c>
      <c r="EL71" s="3">
        <v>0</v>
      </c>
      <c r="EM71" s="1" t="s">
        <v>154</v>
      </c>
      <c r="EN71" s="1" t="s">
        <v>154</v>
      </c>
      <c r="EP71" s="5">
        <v>325</v>
      </c>
      <c r="EQ71" s="3">
        <v>325</v>
      </c>
      <c r="ER71" s="3">
        <v>13</v>
      </c>
      <c r="ES71" s="1" t="s">
        <v>160</v>
      </c>
      <c r="ET71" s="3">
        <v>1</v>
      </c>
      <c r="EU71" s="3">
        <v>2</v>
      </c>
      <c r="EV71" s="7">
        <f t="shared" si="209"/>
        <v>1.5</v>
      </c>
      <c r="EW71" s="1" t="s">
        <v>172</v>
      </c>
      <c r="EX71" s="3">
        <v>1</v>
      </c>
      <c r="EY71" s="3">
        <v>0</v>
      </c>
      <c r="EZ71" s="3">
        <v>0</v>
      </c>
      <c r="FA71" s="3">
        <v>0</v>
      </c>
      <c r="FB71" s="3">
        <v>0</v>
      </c>
      <c r="FC71" s="3">
        <v>0</v>
      </c>
      <c r="FD71" s="3">
        <v>0</v>
      </c>
      <c r="FE71" s="3">
        <v>0</v>
      </c>
      <c r="FF71" s="3">
        <v>0</v>
      </c>
      <c r="FG71" s="3">
        <v>0</v>
      </c>
      <c r="FH71" s="3">
        <v>0</v>
      </c>
      <c r="FJ71" s="1">
        <v>21739875</v>
      </c>
      <c r="FK71" s="1" t="s">
        <v>401</v>
      </c>
      <c r="FL71" s="1" t="s">
        <v>402</v>
      </c>
      <c r="FM71" s="1">
        <v>68</v>
      </c>
    </row>
    <row r="72" spans="1:169" x14ac:dyDescent="0.25">
      <c r="A72" s="1" t="s">
        <v>991</v>
      </c>
      <c r="B72" s="1" t="s">
        <v>169</v>
      </c>
      <c r="C72" s="17" t="s">
        <v>1137</v>
      </c>
      <c r="D72" s="3" t="s">
        <v>1284</v>
      </c>
      <c r="E72" s="12" t="s">
        <v>1170</v>
      </c>
      <c r="F72" s="3" t="s">
        <v>1230</v>
      </c>
      <c r="G72" s="1" t="s">
        <v>403</v>
      </c>
      <c r="H72" s="1" t="s">
        <v>554</v>
      </c>
      <c r="I72" s="1" t="s">
        <v>165</v>
      </c>
      <c r="J72" s="1" t="s">
        <v>153</v>
      </c>
      <c r="K72" s="1" t="s">
        <v>157</v>
      </c>
      <c r="T72" s="7"/>
      <c r="AG72" s="1" t="s">
        <v>157</v>
      </c>
      <c r="AP72" s="7"/>
      <c r="BC72" s="1" t="s">
        <v>154</v>
      </c>
      <c r="BD72" s="1" t="s">
        <v>154</v>
      </c>
      <c r="BF72" s="3">
        <v>45</v>
      </c>
      <c r="BG72" s="5">
        <v>45</v>
      </c>
      <c r="BH72" s="3">
        <v>13</v>
      </c>
      <c r="BI72" s="1" t="s">
        <v>160</v>
      </c>
      <c r="BJ72" s="3">
        <v>1</v>
      </c>
      <c r="BK72" s="3">
        <v>2</v>
      </c>
      <c r="BL72" s="7">
        <f t="shared" si="207"/>
        <v>1.5</v>
      </c>
      <c r="BM72" s="1" t="s">
        <v>172</v>
      </c>
      <c r="BN72" s="3">
        <v>1</v>
      </c>
      <c r="BO72" s="3">
        <v>0</v>
      </c>
      <c r="BP72" s="3">
        <v>0</v>
      </c>
      <c r="BQ72" s="3">
        <v>0</v>
      </c>
      <c r="BR72" s="3">
        <v>0</v>
      </c>
      <c r="BS72" s="3">
        <v>0</v>
      </c>
      <c r="BT72" s="3">
        <v>0</v>
      </c>
      <c r="BU72" s="3">
        <v>0</v>
      </c>
      <c r="BV72" s="3">
        <v>0</v>
      </c>
      <c r="BW72" s="3">
        <v>0</v>
      </c>
      <c r="BX72" s="3">
        <v>0</v>
      </c>
      <c r="BY72" s="1" t="s">
        <v>157</v>
      </c>
      <c r="CH72" s="7"/>
      <c r="CU72" s="1" t="s">
        <v>154</v>
      </c>
      <c r="CV72" s="1" t="s">
        <v>154</v>
      </c>
      <c r="CW72" s="3">
        <v>125</v>
      </c>
      <c r="CX72" s="3">
        <v>90</v>
      </c>
      <c r="CY72" s="4">
        <f>CX72/CW72*100</f>
        <v>72</v>
      </c>
      <c r="CZ72" s="3">
        <v>13</v>
      </c>
      <c r="DA72" s="1" t="s">
        <v>160</v>
      </c>
      <c r="DB72" s="3">
        <v>1</v>
      </c>
      <c r="DC72" s="3">
        <v>2</v>
      </c>
      <c r="DD72" s="7">
        <f>AVERAGE(DB72:DC72)</f>
        <v>1.5</v>
      </c>
      <c r="DE72" s="1" t="s">
        <v>172</v>
      </c>
      <c r="DF72" s="3">
        <v>1</v>
      </c>
      <c r="DG72" s="3">
        <v>0</v>
      </c>
      <c r="DH72" s="3">
        <v>0</v>
      </c>
      <c r="DI72" s="3">
        <v>0</v>
      </c>
      <c r="DJ72" s="3">
        <v>0</v>
      </c>
      <c r="DK72" s="3">
        <v>0</v>
      </c>
      <c r="DL72" s="3">
        <v>0</v>
      </c>
      <c r="DM72" s="3">
        <v>0</v>
      </c>
      <c r="DN72" s="3">
        <v>0</v>
      </c>
      <c r="DO72" s="3">
        <v>0</v>
      </c>
      <c r="DP72" s="3">
        <v>0</v>
      </c>
      <c r="DQ72" s="1" t="s">
        <v>154</v>
      </c>
      <c r="DR72" s="1" t="s">
        <v>154</v>
      </c>
      <c r="DT72" s="3">
        <v>50</v>
      </c>
      <c r="DU72" s="5">
        <v>50</v>
      </c>
      <c r="DV72" s="3">
        <v>13</v>
      </c>
      <c r="DW72" s="1" t="s">
        <v>160</v>
      </c>
      <c r="DX72" s="3">
        <v>1</v>
      </c>
      <c r="DY72" s="3">
        <v>2</v>
      </c>
      <c r="DZ72" s="7">
        <f t="shared" si="208"/>
        <v>1.5</v>
      </c>
      <c r="EA72" s="1" t="s">
        <v>172</v>
      </c>
      <c r="EB72" s="3">
        <v>1</v>
      </c>
      <c r="EC72" s="3">
        <v>0</v>
      </c>
      <c r="ED72" s="3">
        <v>0</v>
      </c>
      <c r="EE72" s="3">
        <v>0</v>
      </c>
      <c r="EF72" s="3">
        <v>0</v>
      </c>
      <c r="EG72" s="3">
        <v>0</v>
      </c>
      <c r="EH72" s="3">
        <v>0</v>
      </c>
      <c r="EI72" s="3">
        <v>0</v>
      </c>
      <c r="EJ72" s="3">
        <v>0</v>
      </c>
      <c r="EK72" s="3">
        <v>0</v>
      </c>
      <c r="EL72" s="3">
        <v>0</v>
      </c>
      <c r="EM72" s="1" t="s">
        <v>154</v>
      </c>
      <c r="EN72" s="1" t="s">
        <v>154</v>
      </c>
      <c r="EP72" s="5">
        <v>140</v>
      </c>
      <c r="EQ72" s="3">
        <v>140</v>
      </c>
      <c r="ER72" s="3">
        <v>13</v>
      </c>
      <c r="ES72" s="1" t="s">
        <v>160</v>
      </c>
      <c r="ET72" s="3">
        <v>1</v>
      </c>
      <c r="EU72" s="3">
        <v>2</v>
      </c>
      <c r="EV72" s="7">
        <f t="shared" si="209"/>
        <v>1.5</v>
      </c>
      <c r="EW72" s="1" t="s">
        <v>172</v>
      </c>
      <c r="EX72" s="3">
        <v>1</v>
      </c>
      <c r="EY72" s="3">
        <v>0</v>
      </c>
      <c r="EZ72" s="3">
        <v>0</v>
      </c>
      <c r="FA72" s="3">
        <v>0</v>
      </c>
      <c r="FB72" s="3">
        <v>0</v>
      </c>
      <c r="FC72" s="3">
        <v>0</v>
      </c>
      <c r="FD72" s="3">
        <v>0</v>
      </c>
      <c r="FE72" s="3">
        <v>0</v>
      </c>
      <c r="FF72" s="3">
        <v>0</v>
      </c>
      <c r="FG72" s="3">
        <v>0</v>
      </c>
      <c r="FH72" s="3">
        <v>0</v>
      </c>
      <c r="FJ72" s="1">
        <v>21740464</v>
      </c>
      <c r="FK72" s="1" t="s">
        <v>404</v>
      </c>
      <c r="FL72" s="1" t="s">
        <v>405</v>
      </c>
      <c r="FM72" s="1">
        <v>69</v>
      </c>
    </row>
    <row r="73" spans="1:169" x14ac:dyDescent="0.25">
      <c r="A73" s="1" t="s">
        <v>1027</v>
      </c>
      <c r="B73" s="1" t="s">
        <v>169</v>
      </c>
      <c r="C73" s="17" t="s">
        <v>1137</v>
      </c>
      <c r="D73" s="3" t="s">
        <v>1284</v>
      </c>
      <c r="E73" s="12" t="s">
        <v>1170</v>
      </c>
      <c r="F73" s="3" t="s">
        <v>1230</v>
      </c>
      <c r="G73" s="1" t="s">
        <v>382</v>
      </c>
      <c r="H73" s="1" t="s">
        <v>1527</v>
      </c>
      <c r="I73" s="1" t="s">
        <v>165</v>
      </c>
      <c r="J73" s="1" t="s">
        <v>153</v>
      </c>
      <c r="K73" s="1" t="s">
        <v>157</v>
      </c>
      <c r="T73" s="7"/>
      <c r="AG73" s="1" t="s">
        <v>157</v>
      </c>
      <c r="AP73" s="7"/>
      <c r="BC73" s="1" t="s">
        <v>157</v>
      </c>
      <c r="BL73" s="7"/>
      <c r="BY73" s="1" t="s">
        <v>154</v>
      </c>
      <c r="BZ73" s="1" t="s">
        <v>154</v>
      </c>
      <c r="CB73" s="3">
        <v>100</v>
      </c>
      <c r="CC73" s="5">
        <v>100</v>
      </c>
      <c r="CD73" s="3">
        <v>23</v>
      </c>
      <c r="CE73" s="1" t="s">
        <v>160</v>
      </c>
      <c r="CF73" s="3">
        <v>1</v>
      </c>
      <c r="CG73" s="3">
        <v>2</v>
      </c>
      <c r="CH73" s="7">
        <f>AVERAGE(CF73:CG73)</f>
        <v>1.5</v>
      </c>
      <c r="CI73" s="1" t="s">
        <v>172</v>
      </c>
      <c r="CJ73" s="3">
        <v>1</v>
      </c>
      <c r="CK73" s="3">
        <v>0</v>
      </c>
      <c r="CL73" s="3">
        <v>0</v>
      </c>
      <c r="CM73" s="3">
        <v>0</v>
      </c>
      <c r="CN73" s="3">
        <v>0</v>
      </c>
      <c r="CO73" s="3">
        <v>0</v>
      </c>
      <c r="CP73" s="3">
        <v>0</v>
      </c>
      <c r="CQ73" s="3">
        <v>0</v>
      </c>
      <c r="CR73" s="3">
        <v>0</v>
      </c>
      <c r="CS73" s="3">
        <v>0</v>
      </c>
      <c r="CT73" s="3">
        <v>0</v>
      </c>
      <c r="CU73" s="1" t="s">
        <v>157</v>
      </c>
      <c r="DD73" s="7"/>
      <c r="DQ73" s="1" t="s">
        <v>157</v>
      </c>
      <c r="DZ73" s="7"/>
      <c r="EM73" s="1" t="s">
        <v>157</v>
      </c>
      <c r="EV73" s="7"/>
      <c r="FJ73" s="1">
        <v>21735631</v>
      </c>
      <c r="FK73" s="1" t="s">
        <v>383</v>
      </c>
      <c r="FL73" s="1" t="s">
        <v>384</v>
      </c>
      <c r="FM73" s="1">
        <v>63</v>
      </c>
    </row>
    <row r="74" spans="1:169" x14ac:dyDescent="0.25">
      <c r="A74" s="1" t="s">
        <v>929</v>
      </c>
      <c r="B74" s="1" t="s">
        <v>151</v>
      </c>
      <c r="C74" s="1" t="s">
        <v>1138</v>
      </c>
      <c r="D74" s="3" t="s">
        <v>1285</v>
      </c>
      <c r="E74" s="12" t="s">
        <v>1178</v>
      </c>
      <c r="F74" s="3" t="s">
        <v>1238</v>
      </c>
      <c r="G74" s="1" t="s">
        <v>815</v>
      </c>
      <c r="H74" s="1" t="s">
        <v>1626</v>
      </c>
      <c r="I74" s="1" t="s">
        <v>165</v>
      </c>
      <c r="J74" s="1" t="s">
        <v>153</v>
      </c>
      <c r="K74" s="1" t="s">
        <v>154</v>
      </c>
      <c r="L74" s="1" t="s">
        <v>154</v>
      </c>
      <c r="N74" s="3">
        <v>360</v>
      </c>
      <c r="O74" s="5">
        <v>360</v>
      </c>
      <c r="P74" s="3">
        <v>24</v>
      </c>
      <c r="Q74" s="1" t="s">
        <v>160</v>
      </c>
      <c r="R74" s="3">
        <v>2</v>
      </c>
      <c r="S74" s="3">
        <v>5</v>
      </c>
      <c r="T74" s="7">
        <f t="shared" ref="T74:T90" si="210">AVERAGE(R74:S74)</f>
        <v>3.5</v>
      </c>
      <c r="U74" s="1" t="s">
        <v>736</v>
      </c>
      <c r="V74" s="3">
        <v>1</v>
      </c>
      <c r="W74" s="3">
        <v>0</v>
      </c>
      <c r="X74" s="3">
        <v>0</v>
      </c>
      <c r="Y74" s="3">
        <v>1</v>
      </c>
      <c r="Z74" s="3">
        <v>1</v>
      </c>
      <c r="AA74" s="3">
        <v>0</v>
      </c>
      <c r="AB74" s="3">
        <v>1</v>
      </c>
      <c r="AC74" s="3">
        <v>0</v>
      </c>
      <c r="AD74" s="3">
        <v>0</v>
      </c>
      <c r="AE74" s="3">
        <v>0</v>
      </c>
      <c r="AF74" s="3">
        <v>0</v>
      </c>
      <c r="AG74" s="1" t="s">
        <v>154</v>
      </c>
      <c r="AH74" s="1" t="s">
        <v>154</v>
      </c>
      <c r="AJ74" s="3">
        <v>360</v>
      </c>
      <c r="AK74" s="5">
        <v>360</v>
      </c>
      <c r="AL74" s="3">
        <v>24</v>
      </c>
      <c r="AM74" s="1" t="s">
        <v>160</v>
      </c>
      <c r="AN74" s="3">
        <v>2</v>
      </c>
      <c r="AO74" s="3">
        <v>5</v>
      </c>
      <c r="AP74" s="7">
        <f t="shared" ref="AP74:AP83" si="211">AVERAGE(AN74:AO74)</f>
        <v>3.5</v>
      </c>
      <c r="AQ74" s="1" t="s">
        <v>797</v>
      </c>
      <c r="AR74" s="3">
        <v>1</v>
      </c>
      <c r="AS74" s="3">
        <v>0</v>
      </c>
      <c r="AT74" s="3">
        <v>1</v>
      </c>
      <c r="AU74" s="3">
        <v>1</v>
      </c>
      <c r="AV74" s="3">
        <v>0</v>
      </c>
      <c r="AW74" s="3">
        <v>0</v>
      </c>
      <c r="AX74" s="3">
        <v>1</v>
      </c>
      <c r="AY74" s="3">
        <v>0</v>
      </c>
      <c r="AZ74" s="3">
        <v>0</v>
      </c>
      <c r="BA74" s="3">
        <v>0</v>
      </c>
      <c r="BB74" s="3">
        <v>0</v>
      </c>
      <c r="BC74" s="1" t="s">
        <v>154</v>
      </c>
      <c r="BD74" s="1" t="s">
        <v>154</v>
      </c>
      <c r="BF74" s="3">
        <v>100</v>
      </c>
      <c r="BG74" s="5">
        <v>100</v>
      </c>
      <c r="BH74" s="3">
        <v>15</v>
      </c>
      <c r="BI74" s="1" t="s">
        <v>160</v>
      </c>
      <c r="BJ74" s="3">
        <v>1</v>
      </c>
      <c r="BK74" s="3">
        <v>2</v>
      </c>
      <c r="BL74" s="7">
        <f t="shared" ref="BL74:BL89" si="212">AVERAGE(BJ74:BK74)</f>
        <v>1.5</v>
      </c>
      <c r="BM74" s="1" t="s">
        <v>410</v>
      </c>
      <c r="BN74" s="3">
        <v>1</v>
      </c>
      <c r="BO74" s="3">
        <v>0</v>
      </c>
      <c r="BP74" s="3">
        <v>1</v>
      </c>
      <c r="BQ74" s="3">
        <v>0</v>
      </c>
      <c r="BR74" s="3">
        <v>1</v>
      </c>
      <c r="BS74" s="3">
        <v>0</v>
      </c>
      <c r="BT74" s="3">
        <v>1</v>
      </c>
      <c r="BU74" s="3">
        <v>0</v>
      </c>
      <c r="BV74" s="3">
        <v>0</v>
      </c>
      <c r="BW74" s="3">
        <v>0</v>
      </c>
      <c r="BX74" s="3">
        <v>0</v>
      </c>
      <c r="BY74" s="1" t="s">
        <v>154</v>
      </c>
      <c r="BZ74" s="1" t="s">
        <v>154</v>
      </c>
      <c r="CB74" s="3">
        <v>250</v>
      </c>
      <c r="CC74" s="5">
        <v>250</v>
      </c>
      <c r="CD74" s="3">
        <v>15</v>
      </c>
      <c r="CE74" s="1" t="s">
        <v>160</v>
      </c>
      <c r="CF74" s="3">
        <v>1</v>
      </c>
      <c r="CG74" s="3">
        <v>1</v>
      </c>
      <c r="CH74" s="7">
        <f>AVERAGE(CF74:CG74)</f>
        <v>1</v>
      </c>
      <c r="CI74" s="1" t="s">
        <v>172</v>
      </c>
      <c r="CJ74" s="3">
        <v>1</v>
      </c>
      <c r="CK74" s="3">
        <v>0</v>
      </c>
      <c r="CL74" s="3">
        <v>0</v>
      </c>
      <c r="CM74" s="3">
        <v>0</v>
      </c>
      <c r="CN74" s="3">
        <v>0</v>
      </c>
      <c r="CO74" s="3">
        <v>0</v>
      </c>
      <c r="CP74" s="3">
        <v>0</v>
      </c>
      <c r="CQ74" s="3">
        <v>0</v>
      </c>
      <c r="CR74" s="3">
        <v>0</v>
      </c>
      <c r="CS74" s="3">
        <v>0</v>
      </c>
      <c r="CT74" s="3">
        <v>0</v>
      </c>
      <c r="CU74" s="1" t="s">
        <v>154</v>
      </c>
      <c r="CV74" s="1" t="s">
        <v>154</v>
      </c>
      <c r="CW74" s="3">
        <v>100</v>
      </c>
      <c r="CX74" s="3">
        <v>100</v>
      </c>
      <c r="CY74" s="4">
        <f>CX74/CW74*100</f>
        <v>100</v>
      </c>
      <c r="CZ74" s="3">
        <v>15</v>
      </c>
      <c r="DA74" s="1" t="s">
        <v>160</v>
      </c>
      <c r="DB74" s="3">
        <v>2</v>
      </c>
      <c r="DC74" s="3">
        <v>5</v>
      </c>
      <c r="DD74" s="7">
        <f>AVERAGE(DB74:DC74)</f>
        <v>3.5</v>
      </c>
      <c r="DE74" s="1" t="s">
        <v>236</v>
      </c>
      <c r="DF74" s="3">
        <v>1</v>
      </c>
      <c r="DG74" s="3">
        <v>0</v>
      </c>
      <c r="DH74" s="3">
        <v>0</v>
      </c>
      <c r="DI74" s="3">
        <v>1</v>
      </c>
      <c r="DJ74" s="3">
        <v>0</v>
      </c>
      <c r="DK74" s="3">
        <v>0</v>
      </c>
      <c r="DL74" s="3">
        <v>1</v>
      </c>
      <c r="DM74" s="3">
        <v>0</v>
      </c>
      <c r="DN74" s="3">
        <v>0</v>
      </c>
      <c r="DO74" s="3">
        <v>0</v>
      </c>
      <c r="DP74" s="3">
        <v>0</v>
      </c>
      <c r="DQ74" s="1" t="s">
        <v>154</v>
      </c>
      <c r="DR74" s="1" t="s">
        <v>154</v>
      </c>
      <c r="DT74" s="3">
        <v>70</v>
      </c>
      <c r="DU74" s="5">
        <v>70</v>
      </c>
      <c r="DV74" s="3">
        <v>15</v>
      </c>
      <c r="DW74" s="1" t="s">
        <v>160</v>
      </c>
      <c r="DX74" s="3">
        <v>1</v>
      </c>
      <c r="DY74" s="3">
        <v>2</v>
      </c>
      <c r="DZ74" s="7">
        <f t="shared" ref="DZ74:DZ89" si="213">AVERAGE(DX74:DY74)</f>
        <v>1.5</v>
      </c>
      <c r="EA74" s="1" t="s">
        <v>236</v>
      </c>
      <c r="EB74" s="3">
        <v>1</v>
      </c>
      <c r="EC74" s="3">
        <v>0</v>
      </c>
      <c r="ED74" s="3">
        <v>0</v>
      </c>
      <c r="EE74" s="3">
        <v>1</v>
      </c>
      <c r="EF74" s="3">
        <v>0</v>
      </c>
      <c r="EG74" s="3">
        <v>0</v>
      </c>
      <c r="EH74" s="3">
        <v>1</v>
      </c>
      <c r="EI74" s="3">
        <v>0</v>
      </c>
      <c r="EJ74" s="3">
        <v>0</v>
      </c>
      <c r="EK74" s="3">
        <v>0</v>
      </c>
      <c r="EL74" s="3">
        <v>0</v>
      </c>
      <c r="EM74" s="1" t="s">
        <v>154</v>
      </c>
      <c r="EN74" s="1" t="s">
        <v>154</v>
      </c>
      <c r="EP74" s="5">
        <v>400</v>
      </c>
      <c r="EQ74" s="3">
        <v>400</v>
      </c>
      <c r="ER74" s="3">
        <v>15</v>
      </c>
      <c r="ES74" s="1" t="s">
        <v>160</v>
      </c>
      <c r="ET74" s="3">
        <v>1</v>
      </c>
      <c r="EU74" s="3">
        <v>2</v>
      </c>
      <c r="EV74" s="7">
        <f>AVERAGE(ET74:EU74)</f>
        <v>1.5</v>
      </c>
      <c r="EW74" s="1" t="s">
        <v>178</v>
      </c>
      <c r="EX74" s="3">
        <v>1</v>
      </c>
      <c r="EY74" s="3">
        <v>0</v>
      </c>
      <c r="EZ74" s="3">
        <v>0</v>
      </c>
      <c r="FA74" s="3">
        <v>0</v>
      </c>
      <c r="FB74" s="3">
        <v>0</v>
      </c>
      <c r="FC74" s="3">
        <v>0</v>
      </c>
      <c r="FD74" s="3">
        <v>1</v>
      </c>
      <c r="FE74" s="3">
        <v>0</v>
      </c>
      <c r="FF74" s="3">
        <v>0</v>
      </c>
      <c r="FG74" s="3">
        <v>0</v>
      </c>
      <c r="FH74" s="3">
        <v>0</v>
      </c>
      <c r="FJ74" s="1">
        <v>21904933</v>
      </c>
      <c r="FK74" s="1" t="s">
        <v>816</v>
      </c>
      <c r="FL74" s="1" t="s">
        <v>817</v>
      </c>
      <c r="FM74" s="1">
        <v>202</v>
      </c>
    </row>
    <row r="75" spans="1:169" x14ac:dyDescent="0.25">
      <c r="A75" s="1" t="s">
        <v>930</v>
      </c>
      <c r="B75" s="1" t="s">
        <v>151</v>
      </c>
      <c r="C75" s="1" t="s">
        <v>1138</v>
      </c>
      <c r="D75" s="3" t="s">
        <v>1285</v>
      </c>
      <c r="E75" s="12" t="s">
        <v>1178</v>
      </c>
      <c r="F75" s="3" t="s">
        <v>1238</v>
      </c>
      <c r="G75" s="1" t="s">
        <v>815</v>
      </c>
      <c r="H75" s="1" t="s">
        <v>1627</v>
      </c>
      <c r="I75" s="1" t="s">
        <v>162</v>
      </c>
      <c r="J75" s="1" t="s">
        <v>153</v>
      </c>
      <c r="K75" s="1" t="s">
        <v>154</v>
      </c>
      <c r="L75" s="1" t="s">
        <v>154</v>
      </c>
      <c r="N75" s="3">
        <v>360</v>
      </c>
      <c r="O75" s="5">
        <v>360</v>
      </c>
      <c r="P75" s="3">
        <v>24</v>
      </c>
      <c r="Q75" s="1" t="s">
        <v>160</v>
      </c>
      <c r="R75" s="3">
        <v>2</v>
      </c>
      <c r="S75" s="3">
        <v>5</v>
      </c>
      <c r="T75" s="7">
        <f t="shared" si="210"/>
        <v>3.5</v>
      </c>
      <c r="U75" s="1" t="s">
        <v>236</v>
      </c>
      <c r="V75" s="3">
        <v>1</v>
      </c>
      <c r="W75" s="3">
        <v>0</v>
      </c>
      <c r="X75" s="3">
        <v>0</v>
      </c>
      <c r="Y75" s="3">
        <v>1</v>
      </c>
      <c r="Z75" s="3">
        <v>0</v>
      </c>
      <c r="AA75" s="3">
        <v>0</v>
      </c>
      <c r="AB75" s="3">
        <v>1</v>
      </c>
      <c r="AC75" s="3">
        <v>0</v>
      </c>
      <c r="AD75" s="3">
        <v>0</v>
      </c>
      <c r="AE75" s="3">
        <v>0</v>
      </c>
      <c r="AF75" s="3">
        <v>0</v>
      </c>
      <c r="AG75" s="1" t="s">
        <v>154</v>
      </c>
      <c r="AH75" s="1" t="s">
        <v>154</v>
      </c>
      <c r="AJ75" s="3">
        <v>360</v>
      </c>
      <c r="AK75" s="5">
        <v>360</v>
      </c>
      <c r="AL75" s="3">
        <v>24</v>
      </c>
      <c r="AM75" s="1" t="s">
        <v>160</v>
      </c>
      <c r="AN75" s="3">
        <v>2</v>
      </c>
      <c r="AO75" s="3">
        <v>7</v>
      </c>
      <c r="AP75" s="7">
        <f t="shared" si="211"/>
        <v>4.5</v>
      </c>
      <c r="AQ75" s="1" t="s">
        <v>236</v>
      </c>
      <c r="AR75" s="3">
        <v>1</v>
      </c>
      <c r="AS75" s="3">
        <v>0</v>
      </c>
      <c r="AT75" s="3">
        <v>0</v>
      </c>
      <c r="AU75" s="3">
        <v>1</v>
      </c>
      <c r="AV75" s="3">
        <v>0</v>
      </c>
      <c r="AW75" s="3">
        <v>0</v>
      </c>
      <c r="AX75" s="3">
        <v>1</v>
      </c>
      <c r="AY75" s="3">
        <v>0</v>
      </c>
      <c r="AZ75" s="3">
        <v>0</v>
      </c>
      <c r="BA75" s="3">
        <v>0</v>
      </c>
      <c r="BB75" s="3">
        <v>0</v>
      </c>
      <c r="BC75" s="1" t="s">
        <v>154</v>
      </c>
      <c r="BD75" s="1" t="s">
        <v>154</v>
      </c>
      <c r="BF75" s="3">
        <v>100</v>
      </c>
      <c r="BG75" s="5">
        <v>100</v>
      </c>
      <c r="BH75" s="3">
        <v>15</v>
      </c>
      <c r="BI75" s="1" t="s">
        <v>160</v>
      </c>
      <c r="BJ75" s="3">
        <v>1</v>
      </c>
      <c r="BK75" s="3">
        <v>2</v>
      </c>
      <c r="BL75" s="7">
        <f t="shared" si="212"/>
        <v>1.5</v>
      </c>
      <c r="BM75" s="1" t="s">
        <v>236</v>
      </c>
      <c r="BN75" s="3">
        <v>1</v>
      </c>
      <c r="BO75" s="3">
        <v>0</v>
      </c>
      <c r="BP75" s="3">
        <v>0</v>
      </c>
      <c r="BQ75" s="3">
        <v>1</v>
      </c>
      <c r="BR75" s="3">
        <v>0</v>
      </c>
      <c r="BS75" s="3">
        <v>0</v>
      </c>
      <c r="BT75" s="3">
        <v>1</v>
      </c>
      <c r="BU75" s="3">
        <v>0</v>
      </c>
      <c r="BV75" s="3">
        <v>0</v>
      </c>
      <c r="BW75" s="3">
        <v>0</v>
      </c>
      <c r="BX75" s="3">
        <v>0</v>
      </c>
      <c r="BY75" s="1" t="s">
        <v>154</v>
      </c>
      <c r="BZ75" s="1" t="s">
        <v>154</v>
      </c>
      <c r="CB75" s="3">
        <v>260</v>
      </c>
      <c r="CC75" s="5">
        <v>260</v>
      </c>
      <c r="CD75" s="3">
        <v>15</v>
      </c>
      <c r="CE75" s="1" t="s">
        <v>160</v>
      </c>
      <c r="CF75" s="3">
        <v>1</v>
      </c>
      <c r="CG75" s="3">
        <v>1</v>
      </c>
      <c r="CH75" s="7">
        <f>AVERAGE(CF75:CG75)</f>
        <v>1</v>
      </c>
      <c r="CI75" s="1" t="s">
        <v>172</v>
      </c>
      <c r="CJ75" s="3">
        <v>1</v>
      </c>
      <c r="CK75" s="3">
        <v>0</v>
      </c>
      <c r="CL75" s="3">
        <v>0</v>
      </c>
      <c r="CM75" s="3">
        <v>0</v>
      </c>
      <c r="CN75" s="3">
        <v>0</v>
      </c>
      <c r="CO75" s="3">
        <v>0</v>
      </c>
      <c r="CP75" s="3">
        <v>0</v>
      </c>
      <c r="CQ75" s="3">
        <v>0</v>
      </c>
      <c r="CR75" s="3">
        <v>0</v>
      </c>
      <c r="CS75" s="3">
        <v>0</v>
      </c>
      <c r="CT75" s="3">
        <v>0</v>
      </c>
      <c r="CU75" s="1" t="s">
        <v>154</v>
      </c>
      <c r="CV75" s="1" t="s">
        <v>154</v>
      </c>
      <c r="CW75" s="3">
        <v>100</v>
      </c>
      <c r="CX75" s="3">
        <v>100</v>
      </c>
      <c r="CY75" s="4">
        <f>CX75/CW75*100</f>
        <v>100</v>
      </c>
      <c r="CZ75" s="3">
        <v>15</v>
      </c>
      <c r="DA75" s="1" t="s">
        <v>160</v>
      </c>
      <c r="DB75" s="3">
        <v>2</v>
      </c>
      <c r="DC75" s="3">
        <v>5</v>
      </c>
      <c r="DD75" s="7">
        <f>AVERAGE(DB75:DC75)</f>
        <v>3.5</v>
      </c>
      <c r="DE75" s="1" t="s">
        <v>236</v>
      </c>
      <c r="DF75" s="3">
        <v>1</v>
      </c>
      <c r="DG75" s="3">
        <v>0</v>
      </c>
      <c r="DH75" s="3">
        <v>0</v>
      </c>
      <c r="DI75" s="3">
        <v>1</v>
      </c>
      <c r="DJ75" s="3">
        <v>0</v>
      </c>
      <c r="DK75" s="3">
        <v>0</v>
      </c>
      <c r="DL75" s="3">
        <v>1</v>
      </c>
      <c r="DM75" s="3">
        <v>0</v>
      </c>
      <c r="DN75" s="3">
        <v>0</v>
      </c>
      <c r="DO75" s="3">
        <v>0</v>
      </c>
      <c r="DP75" s="3">
        <v>0</v>
      </c>
      <c r="DQ75" s="1" t="s">
        <v>154</v>
      </c>
      <c r="DR75" s="1" t="s">
        <v>154</v>
      </c>
      <c r="DT75" s="3">
        <v>70</v>
      </c>
      <c r="DU75" s="5">
        <v>70</v>
      </c>
      <c r="DV75" s="3">
        <v>15</v>
      </c>
      <c r="DW75" s="1" t="s">
        <v>160</v>
      </c>
      <c r="DX75" s="3">
        <v>2</v>
      </c>
      <c r="DY75" s="3">
        <v>3</v>
      </c>
      <c r="DZ75" s="7">
        <f t="shared" si="213"/>
        <v>2.5</v>
      </c>
      <c r="EA75" s="1" t="s">
        <v>236</v>
      </c>
      <c r="EB75" s="3">
        <v>1</v>
      </c>
      <c r="EC75" s="3">
        <v>0</v>
      </c>
      <c r="ED75" s="3">
        <v>0</v>
      </c>
      <c r="EE75" s="3">
        <v>1</v>
      </c>
      <c r="EF75" s="3">
        <v>0</v>
      </c>
      <c r="EG75" s="3">
        <v>0</v>
      </c>
      <c r="EH75" s="3">
        <v>1</v>
      </c>
      <c r="EI75" s="3">
        <v>0</v>
      </c>
      <c r="EJ75" s="3">
        <v>0</v>
      </c>
      <c r="EK75" s="3">
        <v>0</v>
      </c>
      <c r="EL75" s="3">
        <v>0</v>
      </c>
      <c r="EM75" s="1" t="s">
        <v>154</v>
      </c>
      <c r="EN75" s="1" t="s">
        <v>154</v>
      </c>
      <c r="EP75" s="5">
        <v>410</v>
      </c>
      <c r="EQ75" s="3">
        <v>410</v>
      </c>
      <c r="ER75" s="3">
        <v>15</v>
      </c>
      <c r="ES75" s="1" t="s">
        <v>160</v>
      </c>
      <c r="ET75" s="3">
        <v>1</v>
      </c>
      <c r="EU75" s="3">
        <v>2</v>
      </c>
      <c r="EV75" s="7">
        <f>AVERAGE(ET75:EU75)</f>
        <v>1.5</v>
      </c>
      <c r="EW75" s="1" t="s">
        <v>236</v>
      </c>
      <c r="EX75" s="3">
        <v>1</v>
      </c>
      <c r="EY75" s="3">
        <v>0</v>
      </c>
      <c r="EZ75" s="3">
        <v>0</v>
      </c>
      <c r="FA75" s="3">
        <v>1</v>
      </c>
      <c r="FB75" s="3">
        <v>0</v>
      </c>
      <c r="FC75" s="3">
        <v>0</v>
      </c>
      <c r="FD75" s="3">
        <v>1</v>
      </c>
      <c r="FE75" s="3">
        <v>0</v>
      </c>
      <c r="FF75" s="3">
        <v>0</v>
      </c>
      <c r="FG75" s="3">
        <v>0</v>
      </c>
      <c r="FH75" s="3">
        <v>0</v>
      </c>
      <c r="FJ75" s="1">
        <v>21905102</v>
      </c>
      <c r="FK75" s="1" t="s">
        <v>818</v>
      </c>
      <c r="FL75" s="1" t="s">
        <v>819</v>
      </c>
      <c r="FM75" s="1">
        <v>203</v>
      </c>
    </row>
    <row r="76" spans="1:169" x14ac:dyDescent="0.25">
      <c r="A76" s="1" t="s">
        <v>1002</v>
      </c>
      <c r="B76" s="1" t="s">
        <v>569</v>
      </c>
      <c r="C76" s="1" t="s">
        <v>1138</v>
      </c>
      <c r="D76" s="3" t="s">
        <v>1285</v>
      </c>
      <c r="E76" s="26" t="s">
        <v>1178</v>
      </c>
      <c r="F76" s="3" t="s">
        <v>1238</v>
      </c>
      <c r="G76" s="1" t="s">
        <v>803</v>
      </c>
      <c r="H76" s="1" t="s">
        <v>1324</v>
      </c>
      <c r="I76" s="1" t="s">
        <v>165</v>
      </c>
      <c r="J76" s="1" t="s">
        <v>159</v>
      </c>
      <c r="K76" s="1" t="s">
        <v>154</v>
      </c>
      <c r="L76" s="1" t="s">
        <v>154</v>
      </c>
      <c r="N76" s="3">
        <v>285</v>
      </c>
      <c r="O76" s="5">
        <v>285</v>
      </c>
      <c r="P76" s="3">
        <v>24</v>
      </c>
      <c r="Q76" s="1" t="s">
        <v>160</v>
      </c>
      <c r="R76" s="3">
        <v>2</v>
      </c>
      <c r="S76" s="3">
        <v>5</v>
      </c>
      <c r="T76" s="7">
        <f t="shared" si="210"/>
        <v>3.5</v>
      </c>
      <c r="U76" s="1" t="s">
        <v>804</v>
      </c>
      <c r="V76" s="3">
        <v>1</v>
      </c>
      <c r="W76" s="3">
        <v>1</v>
      </c>
      <c r="X76" s="3">
        <v>1</v>
      </c>
      <c r="Y76" s="3">
        <v>1</v>
      </c>
      <c r="Z76" s="3">
        <v>1</v>
      </c>
      <c r="AA76" s="3">
        <v>0</v>
      </c>
      <c r="AB76" s="3">
        <v>1</v>
      </c>
      <c r="AC76" s="3">
        <v>0</v>
      </c>
      <c r="AD76" s="3">
        <v>0</v>
      </c>
      <c r="AE76" s="3">
        <v>0</v>
      </c>
      <c r="AF76" s="3">
        <v>0</v>
      </c>
      <c r="AG76" s="1" t="s">
        <v>154</v>
      </c>
      <c r="AH76" s="1" t="s">
        <v>154</v>
      </c>
      <c r="AJ76" s="3">
        <v>275</v>
      </c>
      <c r="AK76" s="5">
        <v>275</v>
      </c>
      <c r="AL76" s="3">
        <v>24</v>
      </c>
      <c r="AM76" s="1" t="s">
        <v>160</v>
      </c>
      <c r="AN76" s="3">
        <v>2</v>
      </c>
      <c r="AO76" s="3">
        <v>5</v>
      </c>
      <c r="AP76" s="7">
        <f t="shared" si="211"/>
        <v>3.5</v>
      </c>
      <c r="AQ76" s="1" t="s">
        <v>805</v>
      </c>
      <c r="AR76" s="3">
        <v>1</v>
      </c>
      <c r="AS76" s="3">
        <v>1</v>
      </c>
      <c r="AT76" s="3">
        <v>1</v>
      </c>
      <c r="AU76" s="3">
        <v>1</v>
      </c>
      <c r="AV76" s="3">
        <v>0</v>
      </c>
      <c r="AW76" s="3">
        <v>0</v>
      </c>
      <c r="AX76" s="3">
        <v>1</v>
      </c>
      <c r="AY76" s="3">
        <v>0</v>
      </c>
      <c r="AZ76" s="3">
        <v>0</v>
      </c>
      <c r="BA76" s="3">
        <v>0</v>
      </c>
      <c r="BB76" s="3">
        <v>0</v>
      </c>
      <c r="BC76" s="1" t="s">
        <v>154</v>
      </c>
      <c r="BD76" s="1" t="s">
        <v>154</v>
      </c>
      <c r="BF76" s="3">
        <v>100</v>
      </c>
      <c r="BG76" s="5">
        <v>100</v>
      </c>
      <c r="BH76" s="3">
        <v>15</v>
      </c>
      <c r="BI76" s="1" t="s">
        <v>160</v>
      </c>
      <c r="BJ76" s="3">
        <v>2</v>
      </c>
      <c r="BK76" s="3">
        <v>3</v>
      </c>
      <c r="BL76" s="7">
        <f t="shared" si="212"/>
        <v>2.5</v>
      </c>
      <c r="BM76" s="1" t="s">
        <v>374</v>
      </c>
      <c r="BN76" s="3">
        <v>1</v>
      </c>
      <c r="BO76" s="3">
        <v>1</v>
      </c>
      <c r="BP76" s="3">
        <v>0</v>
      </c>
      <c r="BQ76" s="3">
        <v>1</v>
      </c>
      <c r="BR76" s="3">
        <v>0</v>
      </c>
      <c r="BS76" s="3">
        <v>0</v>
      </c>
      <c r="BT76" s="3">
        <v>1</v>
      </c>
      <c r="BU76" s="3">
        <v>0</v>
      </c>
      <c r="BV76" s="3">
        <v>0</v>
      </c>
      <c r="BW76" s="3">
        <v>0</v>
      </c>
      <c r="BX76" s="3">
        <v>0</v>
      </c>
      <c r="BY76" s="1" t="s">
        <v>157</v>
      </c>
      <c r="CH76" s="7"/>
      <c r="CU76" s="1" t="s">
        <v>154</v>
      </c>
      <c r="CV76" s="1" t="s">
        <v>154</v>
      </c>
      <c r="CW76" s="3">
        <v>1</v>
      </c>
      <c r="CX76" s="3">
        <v>100</v>
      </c>
      <c r="CY76" s="4">
        <v>100</v>
      </c>
      <c r="CZ76" s="3">
        <v>24</v>
      </c>
      <c r="DA76" s="1" t="s">
        <v>160</v>
      </c>
      <c r="DB76" s="3">
        <v>2</v>
      </c>
      <c r="DC76" s="3">
        <v>5</v>
      </c>
      <c r="DD76" s="7">
        <f>AVERAGE(DB76:DC76)</f>
        <v>3.5</v>
      </c>
      <c r="DE76" s="1" t="s">
        <v>374</v>
      </c>
      <c r="DF76" s="3">
        <v>1</v>
      </c>
      <c r="DG76" s="3">
        <v>1</v>
      </c>
      <c r="DH76" s="3">
        <v>0</v>
      </c>
      <c r="DI76" s="3">
        <v>1</v>
      </c>
      <c r="DJ76" s="3">
        <v>0</v>
      </c>
      <c r="DK76" s="3">
        <v>0</v>
      </c>
      <c r="DL76" s="3">
        <v>1</v>
      </c>
      <c r="DM76" s="3">
        <v>0</v>
      </c>
      <c r="DN76" s="3">
        <v>0</v>
      </c>
      <c r="DO76" s="3">
        <v>0</v>
      </c>
      <c r="DP76" s="3">
        <v>0</v>
      </c>
      <c r="DQ76" s="1" t="s">
        <v>154</v>
      </c>
      <c r="DR76" s="1" t="s">
        <v>154</v>
      </c>
      <c r="DT76" s="3">
        <v>80</v>
      </c>
      <c r="DU76" s="5">
        <v>80</v>
      </c>
      <c r="DV76" s="3">
        <v>24</v>
      </c>
      <c r="DW76" s="1" t="s">
        <v>160</v>
      </c>
      <c r="DX76" s="3">
        <v>2</v>
      </c>
      <c r="DY76" s="3">
        <v>5</v>
      </c>
      <c r="DZ76" s="7">
        <f t="shared" si="213"/>
        <v>3.5</v>
      </c>
      <c r="EA76" s="1" t="s">
        <v>374</v>
      </c>
      <c r="EB76" s="3">
        <v>1</v>
      </c>
      <c r="EC76" s="3">
        <v>1</v>
      </c>
      <c r="ED76" s="3">
        <v>0</v>
      </c>
      <c r="EE76" s="3">
        <v>1</v>
      </c>
      <c r="EF76" s="3">
        <v>0</v>
      </c>
      <c r="EG76" s="3">
        <v>0</v>
      </c>
      <c r="EH76" s="3">
        <v>1</v>
      </c>
      <c r="EI76" s="3">
        <v>0</v>
      </c>
      <c r="EJ76" s="3">
        <v>0</v>
      </c>
      <c r="EK76" s="3">
        <v>0</v>
      </c>
      <c r="EL76" s="3">
        <v>0</v>
      </c>
      <c r="EM76" s="1" t="s">
        <v>154</v>
      </c>
      <c r="EN76" s="1" t="s">
        <v>154</v>
      </c>
      <c r="EP76" s="5">
        <v>450</v>
      </c>
      <c r="EQ76" s="3">
        <v>450</v>
      </c>
      <c r="ER76" s="3">
        <v>24</v>
      </c>
      <c r="ES76" s="1" t="s">
        <v>160</v>
      </c>
      <c r="ET76" s="3">
        <v>2</v>
      </c>
      <c r="EU76" s="3">
        <v>5</v>
      </c>
      <c r="EV76" s="7">
        <f>AVERAGE(ET76:EU76)</f>
        <v>3.5</v>
      </c>
      <c r="EW76" s="1" t="s">
        <v>508</v>
      </c>
      <c r="EX76" s="3">
        <v>1</v>
      </c>
      <c r="EY76" s="3">
        <v>1</v>
      </c>
      <c r="EZ76" s="3">
        <v>0</v>
      </c>
      <c r="FA76" s="3">
        <v>1</v>
      </c>
      <c r="FB76" s="3">
        <v>1</v>
      </c>
      <c r="FC76" s="3">
        <v>0</v>
      </c>
      <c r="FD76" s="3">
        <v>1</v>
      </c>
      <c r="FE76" s="3">
        <v>0</v>
      </c>
      <c r="FF76" s="3">
        <v>0</v>
      </c>
      <c r="FG76" s="3">
        <v>0</v>
      </c>
      <c r="FH76" s="3">
        <v>0</v>
      </c>
      <c r="FJ76" s="1">
        <v>21904362</v>
      </c>
      <c r="FK76" s="1" t="s">
        <v>806</v>
      </c>
      <c r="FL76" s="1" t="s">
        <v>807</v>
      </c>
      <c r="FM76" s="1">
        <v>199</v>
      </c>
    </row>
    <row r="77" spans="1:169" x14ac:dyDescent="0.25">
      <c r="A77" s="1" t="s">
        <v>1010</v>
      </c>
      <c r="B77" s="1" t="s">
        <v>168</v>
      </c>
      <c r="C77" s="1" t="s">
        <v>512</v>
      </c>
      <c r="D77" s="3" t="s">
        <v>1294</v>
      </c>
      <c r="E77" s="12" t="s">
        <v>512</v>
      </c>
      <c r="F77" s="3" t="s">
        <v>1280</v>
      </c>
      <c r="G77" s="1" t="s">
        <v>512</v>
      </c>
      <c r="H77" s="1" t="s">
        <v>1575</v>
      </c>
      <c r="I77" s="1" t="s">
        <v>152</v>
      </c>
      <c r="J77" s="1" t="s">
        <v>153</v>
      </c>
      <c r="K77" s="1" t="s">
        <v>154</v>
      </c>
      <c r="L77" s="1" t="s">
        <v>154</v>
      </c>
      <c r="N77" s="3">
        <v>360</v>
      </c>
      <c r="O77" s="5">
        <v>360</v>
      </c>
      <c r="P77" s="3">
        <v>19</v>
      </c>
      <c r="Q77" s="1" t="s">
        <v>160</v>
      </c>
      <c r="R77" s="3">
        <v>3</v>
      </c>
      <c r="T77" s="7">
        <f t="shared" si="210"/>
        <v>3</v>
      </c>
      <c r="U77" s="1" t="s">
        <v>177</v>
      </c>
      <c r="V77" s="3">
        <v>0</v>
      </c>
      <c r="W77" s="3">
        <v>0</v>
      </c>
      <c r="X77" s="3">
        <v>0</v>
      </c>
      <c r="Y77" s="3">
        <v>1</v>
      </c>
      <c r="Z77" s="3">
        <v>1</v>
      </c>
      <c r="AA77" s="3">
        <v>0</v>
      </c>
      <c r="AB77" s="3">
        <v>0</v>
      </c>
      <c r="AC77" s="3">
        <v>0</v>
      </c>
      <c r="AD77" s="3">
        <v>0</v>
      </c>
      <c r="AE77" s="3">
        <v>0</v>
      </c>
      <c r="AF77" s="3">
        <v>0</v>
      </c>
      <c r="AG77" s="1" t="s">
        <v>154</v>
      </c>
      <c r="AH77" s="1" t="s">
        <v>154</v>
      </c>
      <c r="AJ77" s="3">
        <v>360</v>
      </c>
      <c r="AK77" s="5">
        <v>360</v>
      </c>
      <c r="AL77" s="3">
        <v>19</v>
      </c>
      <c r="AM77" s="1" t="s">
        <v>160</v>
      </c>
      <c r="AN77" s="3">
        <v>3</v>
      </c>
      <c r="AP77" s="7">
        <f t="shared" si="211"/>
        <v>3</v>
      </c>
      <c r="AQ77" s="1" t="s">
        <v>177</v>
      </c>
      <c r="AR77" s="3">
        <v>0</v>
      </c>
      <c r="AS77" s="3">
        <v>0</v>
      </c>
      <c r="AT77" s="3">
        <v>0</v>
      </c>
      <c r="AU77" s="3">
        <v>1</v>
      </c>
      <c r="AV77" s="3">
        <v>1</v>
      </c>
      <c r="AW77" s="3">
        <v>0</v>
      </c>
      <c r="AX77" s="3">
        <v>0</v>
      </c>
      <c r="AY77" s="3">
        <v>0</v>
      </c>
      <c r="AZ77" s="3">
        <v>0</v>
      </c>
      <c r="BA77" s="3">
        <v>0</v>
      </c>
      <c r="BB77" s="3">
        <v>0</v>
      </c>
      <c r="BC77" s="1" t="s">
        <v>154</v>
      </c>
      <c r="BD77" s="1" t="s">
        <v>154</v>
      </c>
      <c r="BF77" s="3">
        <v>100</v>
      </c>
      <c r="BG77" s="5">
        <v>100</v>
      </c>
      <c r="BH77" s="3">
        <v>23</v>
      </c>
      <c r="BI77" s="1" t="s">
        <v>160</v>
      </c>
      <c r="BJ77" s="3">
        <v>6</v>
      </c>
      <c r="BL77" s="7">
        <f t="shared" si="212"/>
        <v>6</v>
      </c>
      <c r="BM77" s="1" t="s">
        <v>172</v>
      </c>
      <c r="BN77" s="3">
        <v>1</v>
      </c>
      <c r="BO77" s="3">
        <v>0</v>
      </c>
      <c r="BP77" s="3">
        <v>0</v>
      </c>
      <c r="BQ77" s="3">
        <v>0</v>
      </c>
      <c r="BR77" s="3">
        <v>0</v>
      </c>
      <c r="BS77" s="3">
        <v>0</v>
      </c>
      <c r="BT77" s="3">
        <v>0</v>
      </c>
      <c r="BU77" s="3">
        <v>0</v>
      </c>
      <c r="BV77" s="3">
        <v>0</v>
      </c>
      <c r="BW77" s="3">
        <v>0</v>
      </c>
      <c r="BX77" s="3">
        <v>0</v>
      </c>
      <c r="BY77" s="1" t="s">
        <v>154</v>
      </c>
      <c r="BZ77" s="1" t="s">
        <v>157</v>
      </c>
      <c r="CA77" s="3">
        <v>5</v>
      </c>
      <c r="CB77" s="3">
        <v>170</v>
      </c>
      <c r="CC77" s="5"/>
      <c r="CD77" s="3">
        <v>29</v>
      </c>
      <c r="CE77" s="1" t="s">
        <v>160</v>
      </c>
      <c r="CF77" s="3">
        <v>0</v>
      </c>
      <c r="CH77" s="7">
        <f>AVERAGE(CF77:CG77)</f>
        <v>0</v>
      </c>
      <c r="CI77" s="1" t="s">
        <v>172</v>
      </c>
      <c r="CJ77" s="3">
        <v>1</v>
      </c>
      <c r="CK77" s="3">
        <v>0</v>
      </c>
      <c r="CL77" s="3">
        <v>0</v>
      </c>
      <c r="CM77" s="3">
        <v>0</v>
      </c>
      <c r="CN77" s="3">
        <v>0</v>
      </c>
      <c r="CO77" s="3">
        <v>0</v>
      </c>
      <c r="CP77" s="3">
        <v>0</v>
      </c>
      <c r="CQ77" s="3">
        <v>0</v>
      </c>
      <c r="CR77" s="3">
        <v>0</v>
      </c>
      <c r="CS77" s="3">
        <v>0</v>
      </c>
      <c r="CT77" s="3">
        <v>0</v>
      </c>
      <c r="CU77" s="1" t="s">
        <v>154</v>
      </c>
      <c r="CV77" s="1" t="s">
        <v>154</v>
      </c>
      <c r="CW77" s="3">
        <v>70</v>
      </c>
      <c r="CX77" s="3">
        <v>150</v>
      </c>
      <c r="CY77" s="11">
        <f t="shared" ref="CY77:CY85" si="214">CX77/CW77*100</f>
        <v>214.28571428571428</v>
      </c>
      <c r="CZ77" s="3">
        <v>23</v>
      </c>
      <c r="DA77" s="1" t="s">
        <v>160</v>
      </c>
      <c r="DB77" s="3">
        <v>0</v>
      </c>
      <c r="DD77" s="7">
        <v>0</v>
      </c>
      <c r="DE77" s="1" t="s">
        <v>513</v>
      </c>
      <c r="DF77" s="3">
        <v>1</v>
      </c>
      <c r="DG77" s="3">
        <v>1</v>
      </c>
      <c r="DH77" s="3">
        <v>1</v>
      </c>
      <c r="DI77" s="3">
        <v>1</v>
      </c>
      <c r="DJ77" s="3">
        <v>0</v>
      </c>
      <c r="DK77" s="3">
        <v>0</v>
      </c>
      <c r="DL77" s="3">
        <v>0</v>
      </c>
      <c r="DM77" s="3">
        <v>0</v>
      </c>
      <c r="DN77" s="3">
        <v>0</v>
      </c>
      <c r="DO77" s="3">
        <v>0</v>
      </c>
      <c r="DP77" s="3">
        <v>0</v>
      </c>
      <c r="DQ77" s="1" t="s">
        <v>154</v>
      </c>
      <c r="DR77" s="1" t="s">
        <v>157</v>
      </c>
      <c r="DS77" s="3">
        <v>110</v>
      </c>
      <c r="DT77" s="3">
        <v>80</v>
      </c>
      <c r="DU77" s="11">
        <f>DT77/DS77*100</f>
        <v>72.727272727272734</v>
      </c>
      <c r="DV77" s="3">
        <v>29</v>
      </c>
      <c r="DW77" s="1" t="s">
        <v>160</v>
      </c>
      <c r="DX77" s="3">
        <v>1</v>
      </c>
      <c r="DZ77" s="7">
        <f t="shared" si="213"/>
        <v>1</v>
      </c>
      <c r="EA77" s="1" t="s">
        <v>172</v>
      </c>
      <c r="EB77" s="3">
        <v>1</v>
      </c>
      <c r="EC77" s="3">
        <v>0</v>
      </c>
      <c r="ED77" s="3">
        <v>0</v>
      </c>
      <c r="EE77" s="3">
        <v>0</v>
      </c>
      <c r="EF77" s="3">
        <v>0</v>
      </c>
      <c r="EG77" s="3">
        <v>0</v>
      </c>
      <c r="EH77" s="3">
        <v>0</v>
      </c>
      <c r="EI77" s="3">
        <v>0</v>
      </c>
      <c r="EJ77" s="3">
        <v>0</v>
      </c>
      <c r="EK77" s="3">
        <v>0</v>
      </c>
      <c r="EL77" s="3">
        <v>0</v>
      </c>
      <c r="EM77" s="1" t="s">
        <v>154</v>
      </c>
      <c r="EN77" s="1" t="s">
        <v>157</v>
      </c>
      <c r="EO77" s="3">
        <v>8</v>
      </c>
      <c r="EP77" s="5">
        <v>400</v>
      </c>
      <c r="EQ77" s="3">
        <f>EP77/EO77*10</f>
        <v>500</v>
      </c>
      <c r="ER77" s="3">
        <v>29</v>
      </c>
      <c r="ES77" s="1" t="s">
        <v>160</v>
      </c>
      <c r="ET77" s="3">
        <v>1</v>
      </c>
      <c r="EV77" s="7">
        <f>AVERAGE(ET77:EU77)</f>
        <v>1</v>
      </c>
      <c r="EW77" s="1" t="s">
        <v>172</v>
      </c>
      <c r="EX77" s="3">
        <v>1</v>
      </c>
      <c r="EY77" s="3">
        <v>0</v>
      </c>
      <c r="EZ77" s="3">
        <v>0</v>
      </c>
      <c r="FA77" s="3">
        <v>0</v>
      </c>
      <c r="FB77" s="3">
        <v>0</v>
      </c>
      <c r="FC77" s="3">
        <v>0</v>
      </c>
      <c r="FD77" s="3">
        <v>0</v>
      </c>
      <c r="FE77" s="3">
        <v>0</v>
      </c>
      <c r="FF77" s="3">
        <v>0</v>
      </c>
      <c r="FG77" s="3">
        <v>0</v>
      </c>
      <c r="FH77" s="3">
        <v>0</v>
      </c>
      <c r="FJ77" s="1">
        <v>21783211</v>
      </c>
      <c r="FK77" s="1" t="s">
        <v>514</v>
      </c>
      <c r="FL77" s="1" t="s">
        <v>515</v>
      </c>
      <c r="FM77" s="1">
        <v>101</v>
      </c>
    </row>
    <row r="78" spans="1:169" x14ac:dyDescent="0.25">
      <c r="A78" s="1" t="s">
        <v>1037</v>
      </c>
      <c r="B78" s="1" t="s">
        <v>161</v>
      </c>
      <c r="C78" s="1" t="s">
        <v>1136</v>
      </c>
      <c r="D78" s="3" t="s">
        <v>1283</v>
      </c>
      <c r="E78" s="12" t="s">
        <v>1163</v>
      </c>
      <c r="F78" s="3" t="s">
        <v>1222</v>
      </c>
      <c r="G78" s="1" t="s">
        <v>574</v>
      </c>
      <c r="H78" s="1" t="s">
        <v>1595</v>
      </c>
      <c r="I78" s="1" t="s">
        <v>162</v>
      </c>
      <c r="J78" s="1" t="s">
        <v>159</v>
      </c>
      <c r="K78" s="1" t="s">
        <v>154</v>
      </c>
      <c r="L78" s="1" t="s">
        <v>154</v>
      </c>
      <c r="N78" s="3">
        <v>375</v>
      </c>
      <c r="O78" s="5">
        <v>375</v>
      </c>
      <c r="P78" s="3">
        <v>18</v>
      </c>
      <c r="Q78" s="1" t="s">
        <v>160</v>
      </c>
      <c r="R78" s="3">
        <v>7</v>
      </c>
      <c r="T78" s="7">
        <f t="shared" si="210"/>
        <v>7</v>
      </c>
      <c r="U78" s="1" t="s">
        <v>206</v>
      </c>
      <c r="V78" s="3">
        <v>1</v>
      </c>
      <c r="W78" s="3">
        <v>0</v>
      </c>
      <c r="X78" s="3">
        <v>0</v>
      </c>
      <c r="Y78" s="3">
        <v>0</v>
      </c>
      <c r="Z78" s="3">
        <v>0</v>
      </c>
      <c r="AA78" s="3">
        <v>1</v>
      </c>
      <c r="AB78" s="3">
        <v>1</v>
      </c>
      <c r="AC78" s="3">
        <v>0</v>
      </c>
      <c r="AD78" s="3">
        <v>0</v>
      </c>
      <c r="AE78" s="3">
        <v>0</v>
      </c>
      <c r="AF78" s="3">
        <v>0</v>
      </c>
      <c r="AG78" s="1" t="s">
        <v>154</v>
      </c>
      <c r="AH78" s="1" t="s">
        <v>154</v>
      </c>
      <c r="AJ78" s="3">
        <v>350</v>
      </c>
      <c r="AK78" s="5">
        <v>350</v>
      </c>
      <c r="AL78" s="3">
        <v>18</v>
      </c>
      <c r="AM78" s="1" t="s">
        <v>160</v>
      </c>
      <c r="AN78" s="3">
        <v>7</v>
      </c>
      <c r="AP78" s="7">
        <f t="shared" si="211"/>
        <v>7</v>
      </c>
      <c r="AQ78" s="1" t="s">
        <v>206</v>
      </c>
      <c r="AR78" s="3">
        <v>1</v>
      </c>
      <c r="AS78" s="3">
        <v>0</v>
      </c>
      <c r="AT78" s="3">
        <v>0</v>
      </c>
      <c r="AU78" s="3">
        <v>0</v>
      </c>
      <c r="AV78" s="3">
        <v>0</v>
      </c>
      <c r="AW78" s="3">
        <v>1</v>
      </c>
      <c r="AX78" s="3">
        <v>1</v>
      </c>
      <c r="AY78" s="3">
        <v>0</v>
      </c>
      <c r="AZ78" s="3">
        <v>0</v>
      </c>
      <c r="BA78" s="3">
        <v>0</v>
      </c>
      <c r="BB78" s="3">
        <v>0</v>
      </c>
      <c r="BC78" s="1" t="s">
        <v>154</v>
      </c>
      <c r="BD78" s="1" t="s">
        <v>154</v>
      </c>
      <c r="BF78" s="3">
        <v>100</v>
      </c>
      <c r="BG78" s="5">
        <v>100</v>
      </c>
      <c r="BH78" s="3">
        <v>11</v>
      </c>
      <c r="BI78" s="1" t="s">
        <v>160</v>
      </c>
      <c r="BJ78" s="3">
        <v>7</v>
      </c>
      <c r="BL78" s="7">
        <f t="shared" si="212"/>
        <v>7</v>
      </c>
      <c r="BM78" s="1" t="s">
        <v>167</v>
      </c>
      <c r="BN78" s="3">
        <v>1</v>
      </c>
      <c r="BO78" s="3">
        <v>1</v>
      </c>
      <c r="BP78" s="3">
        <v>0</v>
      </c>
      <c r="BQ78" s="3">
        <v>0</v>
      </c>
      <c r="BR78" s="3">
        <v>0</v>
      </c>
      <c r="BS78" s="3">
        <v>0</v>
      </c>
      <c r="BT78" s="3">
        <v>1</v>
      </c>
      <c r="BU78" s="3">
        <v>0</v>
      </c>
      <c r="BV78" s="3">
        <v>0</v>
      </c>
      <c r="BW78" s="3">
        <v>0</v>
      </c>
      <c r="BX78" s="3">
        <v>0</v>
      </c>
      <c r="BY78" s="1" t="s">
        <v>157</v>
      </c>
      <c r="CH78" s="7"/>
      <c r="CU78" s="1" t="s">
        <v>154</v>
      </c>
      <c r="CV78" s="1" t="s">
        <v>154</v>
      </c>
      <c r="CW78" s="3">
        <v>70</v>
      </c>
      <c r="CX78" s="3">
        <v>100</v>
      </c>
      <c r="CY78" s="11">
        <f t="shared" si="214"/>
        <v>142.85714285714286</v>
      </c>
      <c r="CZ78" s="3">
        <v>11</v>
      </c>
      <c r="DA78" s="1" t="s">
        <v>160</v>
      </c>
      <c r="DB78" s="3">
        <v>1</v>
      </c>
      <c r="DD78" s="7">
        <f t="shared" ref="DD78:DD89" si="215">AVERAGE(DB78:DC78)</f>
        <v>1</v>
      </c>
      <c r="DE78" s="1" t="s">
        <v>167</v>
      </c>
      <c r="DF78" s="3">
        <v>1</v>
      </c>
      <c r="DG78" s="3">
        <v>1</v>
      </c>
      <c r="DH78" s="3">
        <v>0</v>
      </c>
      <c r="DI78" s="3">
        <v>0</v>
      </c>
      <c r="DJ78" s="3">
        <v>0</v>
      </c>
      <c r="DK78" s="3">
        <v>0</v>
      </c>
      <c r="DL78" s="3">
        <v>1</v>
      </c>
      <c r="DM78" s="3">
        <v>0</v>
      </c>
      <c r="DN78" s="3">
        <v>0</v>
      </c>
      <c r="DO78" s="3">
        <v>0</v>
      </c>
      <c r="DP78" s="3">
        <v>0</v>
      </c>
      <c r="DQ78" s="1" t="s">
        <v>154</v>
      </c>
      <c r="DR78" s="1" t="s">
        <v>157</v>
      </c>
      <c r="DS78" s="3">
        <v>120</v>
      </c>
      <c r="DT78" s="3">
        <v>100</v>
      </c>
      <c r="DU78" s="5">
        <v>100</v>
      </c>
      <c r="DV78" s="3">
        <v>11</v>
      </c>
      <c r="DW78" s="1" t="s">
        <v>160</v>
      </c>
      <c r="DX78" s="3">
        <v>1</v>
      </c>
      <c r="DZ78" s="7">
        <f t="shared" si="213"/>
        <v>1</v>
      </c>
      <c r="EA78" s="1" t="s">
        <v>167</v>
      </c>
      <c r="EB78" s="3">
        <v>1</v>
      </c>
      <c r="EC78" s="3">
        <v>1</v>
      </c>
      <c r="ED78" s="3">
        <v>0</v>
      </c>
      <c r="EE78" s="3">
        <v>0</v>
      </c>
      <c r="EF78" s="3">
        <v>0</v>
      </c>
      <c r="EG78" s="3">
        <v>0</v>
      </c>
      <c r="EH78" s="3">
        <v>1</v>
      </c>
      <c r="EI78" s="3">
        <v>0</v>
      </c>
      <c r="EJ78" s="3">
        <v>0</v>
      </c>
      <c r="EK78" s="3">
        <v>0</v>
      </c>
      <c r="EL78" s="3">
        <v>0</v>
      </c>
      <c r="EM78" s="1" t="s">
        <v>154</v>
      </c>
      <c r="EN78" s="1" t="s">
        <v>157</v>
      </c>
      <c r="EO78" s="3">
        <v>9</v>
      </c>
      <c r="EP78" s="5">
        <v>400</v>
      </c>
      <c r="EQ78" s="9">
        <f>10*EP78/EO78</f>
        <v>444.44444444444446</v>
      </c>
      <c r="ER78" s="3">
        <v>11</v>
      </c>
      <c r="ES78" s="1" t="s">
        <v>160</v>
      </c>
      <c r="ET78" s="3">
        <v>30</v>
      </c>
      <c r="EV78" s="7">
        <f>AVERAGE(ET78:EU78)</f>
        <v>30</v>
      </c>
      <c r="EW78" s="1" t="s">
        <v>167</v>
      </c>
      <c r="EX78" s="3">
        <v>1</v>
      </c>
      <c r="EY78" s="3">
        <v>1</v>
      </c>
      <c r="EZ78" s="3">
        <v>0</v>
      </c>
      <c r="FA78" s="3">
        <v>0</v>
      </c>
      <c r="FB78" s="3">
        <v>0</v>
      </c>
      <c r="FC78" s="3">
        <v>0</v>
      </c>
      <c r="FD78" s="3">
        <v>1</v>
      </c>
      <c r="FE78" s="3">
        <v>0</v>
      </c>
      <c r="FF78" s="3">
        <v>0</v>
      </c>
      <c r="FG78" s="3">
        <v>0</v>
      </c>
      <c r="FH78" s="3">
        <v>0</v>
      </c>
      <c r="FJ78" s="1">
        <v>21824948</v>
      </c>
      <c r="FK78" s="1" t="s">
        <v>580</v>
      </c>
      <c r="FL78" s="1" t="s">
        <v>581</v>
      </c>
      <c r="FM78" s="1">
        <v>121</v>
      </c>
    </row>
    <row r="79" spans="1:169" x14ac:dyDescent="0.25">
      <c r="A79" s="1" t="s">
        <v>1100</v>
      </c>
      <c r="B79" s="1" t="s">
        <v>161</v>
      </c>
      <c r="C79" s="1" t="s">
        <v>1136</v>
      </c>
      <c r="D79" s="3" t="s">
        <v>1283</v>
      </c>
      <c r="E79" s="12" t="s">
        <v>1163</v>
      </c>
      <c r="F79" s="3" t="s">
        <v>1222</v>
      </c>
      <c r="G79" s="1" t="s">
        <v>574</v>
      </c>
      <c r="H79" s="1" t="s">
        <v>1596</v>
      </c>
      <c r="I79" s="1" t="s">
        <v>162</v>
      </c>
      <c r="J79" s="1" t="s">
        <v>153</v>
      </c>
      <c r="K79" s="1" t="s">
        <v>154</v>
      </c>
      <c r="L79" s="1" t="s">
        <v>154</v>
      </c>
      <c r="N79" s="3">
        <v>375</v>
      </c>
      <c r="O79" s="5">
        <v>375</v>
      </c>
      <c r="P79" s="3">
        <v>18</v>
      </c>
      <c r="Q79" s="1" t="s">
        <v>160</v>
      </c>
      <c r="R79" s="3">
        <v>7</v>
      </c>
      <c r="T79" s="7">
        <f t="shared" si="210"/>
        <v>7</v>
      </c>
      <c r="U79" s="1" t="s">
        <v>206</v>
      </c>
      <c r="V79" s="3">
        <v>1</v>
      </c>
      <c r="W79" s="3">
        <v>0</v>
      </c>
      <c r="X79" s="3">
        <v>0</v>
      </c>
      <c r="Y79" s="3">
        <v>0</v>
      </c>
      <c r="Z79" s="3">
        <v>0</v>
      </c>
      <c r="AA79" s="3">
        <v>1</v>
      </c>
      <c r="AB79" s="3">
        <v>1</v>
      </c>
      <c r="AC79" s="3">
        <v>0</v>
      </c>
      <c r="AD79" s="3">
        <v>0</v>
      </c>
      <c r="AE79" s="3">
        <v>0</v>
      </c>
      <c r="AF79" s="3">
        <v>0</v>
      </c>
      <c r="AG79" s="1" t="s">
        <v>154</v>
      </c>
      <c r="AH79" s="1" t="s">
        <v>154</v>
      </c>
      <c r="AJ79" s="3">
        <v>350</v>
      </c>
      <c r="AK79" s="5">
        <v>350</v>
      </c>
      <c r="AL79" s="3">
        <v>18</v>
      </c>
      <c r="AM79" s="1" t="s">
        <v>160</v>
      </c>
      <c r="AN79" s="3">
        <v>7</v>
      </c>
      <c r="AP79" s="7">
        <f t="shared" si="211"/>
        <v>7</v>
      </c>
      <c r="AQ79" s="1" t="s">
        <v>206</v>
      </c>
      <c r="AR79" s="3">
        <v>1</v>
      </c>
      <c r="AS79" s="3">
        <v>0</v>
      </c>
      <c r="AT79" s="3">
        <v>0</v>
      </c>
      <c r="AU79" s="3">
        <v>0</v>
      </c>
      <c r="AV79" s="3">
        <v>0</v>
      </c>
      <c r="AW79" s="3">
        <v>1</v>
      </c>
      <c r="AX79" s="3">
        <v>1</v>
      </c>
      <c r="AY79" s="3">
        <v>0</v>
      </c>
      <c r="AZ79" s="3">
        <v>0</v>
      </c>
      <c r="BA79" s="3">
        <v>0</v>
      </c>
      <c r="BB79" s="3">
        <v>0</v>
      </c>
      <c r="BC79" s="1" t="s">
        <v>154</v>
      </c>
      <c r="BD79" s="1" t="s">
        <v>154</v>
      </c>
      <c r="BF79" s="3">
        <v>100</v>
      </c>
      <c r="BG79" s="5">
        <v>100</v>
      </c>
      <c r="BH79" s="3">
        <v>11</v>
      </c>
      <c r="BI79" s="1" t="s">
        <v>160</v>
      </c>
      <c r="BJ79" s="3">
        <v>7</v>
      </c>
      <c r="BL79" s="7">
        <f t="shared" si="212"/>
        <v>7</v>
      </c>
      <c r="BM79" s="1" t="s">
        <v>167</v>
      </c>
      <c r="BN79" s="3">
        <v>1</v>
      </c>
      <c r="BO79" s="3">
        <v>1</v>
      </c>
      <c r="BP79" s="3">
        <v>0</v>
      </c>
      <c r="BQ79" s="3">
        <v>0</v>
      </c>
      <c r="BR79" s="3">
        <v>0</v>
      </c>
      <c r="BS79" s="3">
        <v>0</v>
      </c>
      <c r="BT79" s="3">
        <v>1</v>
      </c>
      <c r="BU79" s="3">
        <v>0</v>
      </c>
      <c r="BV79" s="3">
        <v>0</v>
      </c>
      <c r="BW79" s="3">
        <v>0</v>
      </c>
      <c r="BX79" s="3">
        <v>0</v>
      </c>
      <c r="BY79" s="1" t="s">
        <v>157</v>
      </c>
      <c r="CH79" s="7"/>
      <c r="CU79" s="1" t="s">
        <v>154</v>
      </c>
      <c r="CV79" s="1" t="s">
        <v>154</v>
      </c>
      <c r="CW79" s="3">
        <v>70</v>
      </c>
      <c r="CX79" s="3">
        <v>100</v>
      </c>
      <c r="CY79" s="11">
        <f t="shared" si="214"/>
        <v>142.85714285714286</v>
      </c>
      <c r="CZ79" s="3">
        <v>11</v>
      </c>
      <c r="DA79" s="1" t="s">
        <v>160</v>
      </c>
      <c r="DB79" s="3">
        <v>1</v>
      </c>
      <c r="DD79" s="7">
        <f t="shared" si="215"/>
        <v>1</v>
      </c>
      <c r="DE79" s="1" t="s">
        <v>167</v>
      </c>
      <c r="DF79" s="3">
        <v>1</v>
      </c>
      <c r="DG79" s="3">
        <v>1</v>
      </c>
      <c r="DH79" s="3">
        <v>0</v>
      </c>
      <c r="DI79" s="3">
        <v>0</v>
      </c>
      <c r="DJ79" s="3">
        <v>0</v>
      </c>
      <c r="DK79" s="3">
        <v>0</v>
      </c>
      <c r="DL79" s="3">
        <v>1</v>
      </c>
      <c r="DM79" s="3">
        <v>0</v>
      </c>
      <c r="DN79" s="3">
        <v>0</v>
      </c>
      <c r="DO79" s="3">
        <v>0</v>
      </c>
      <c r="DP79" s="3">
        <v>0</v>
      </c>
      <c r="DQ79" s="1" t="s">
        <v>154</v>
      </c>
      <c r="DR79" s="1" t="s">
        <v>157</v>
      </c>
      <c r="DS79" s="3">
        <v>120</v>
      </c>
      <c r="DT79" s="3">
        <v>100</v>
      </c>
      <c r="DU79" s="5">
        <v>100</v>
      </c>
      <c r="DV79" s="3">
        <v>11</v>
      </c>
      <c r="DW79" s="1" t="s">
        <v>160</v>
      </c>
      <c r="DX79" s="3">
        <v>1</v>
      </c>
      <c r="DZ79" s="7">
        <f t="shared" si="213"/>
        <v>1</v>
      </c>
      <c r="EA79" s="1" t="s">
        <v>167</v>
      </c>
      <c r="EB79" s="3">
        <v>1</v>
      </c>
      <c r="EC79" s="3">
        <v>1</v>
      </c>
      <c r="ED79" s="3">
        <v>0</v>
      </c>
      <c r="EE79" s="3">
        <v>0</v>
      </c>
      <c r="EF79" s="3">
        <v>0</v>
      </c>
      <c r="EG79" s="3">
        <v>0</v>
      </c>
      <c r="EH79" s="3">
        <v>1</v>
      </c>
      <c r="EI79" s="3">
        <v>0</v>
      </c>
      <c r="EJ79" s="3">
        <v>0</v>
      </c>
      <c r="EK79" s="3">
        <v>0</v>
      </c>
      <c r="EL79" s="3">
        <v>0</v>
      </c>
      <c r="EM79" s="1" t="s">
        <v>154</v>
      </c>
      <c r="EN79" s="1" t="s">
        <v>157</v>
      </c>
      <c r="EO79" s="3">
        <v>8</v>
      </c>
      <c r="EP79" s="5">
        <v>400</v>
      </c>
      <c r="EQ79" s="3">
        <f>10*EP79/EO79</f>
        <v>500</v>
      </c>
      <c r="ER79" s="3">
        <v>11</v>
      </c>
      <c r="ES79" s="1" t="s">
        <v>160</v>
      </c>
      <c r="ET79" s="3">
        <v>1</v>
      </c>
      <c r="EV79" s="7">
        <f t="shared" ref="EV79:EV89" si="216">AVERAGE(ET79:EU79)</f>
        <v>1</v>
      </c>
      <c r="EW79" s="1" t="s">
        <v>167</v>
      </c>
      <c r="EX79" s="3">
        <v>1</v>
      </c>
      <c r="EY79" s="3">
        <v>1</v>
      </c>
      <c r="EZ79" s="3">
        <v>0</v>
      </c>
      <c r="FA79" s="3">
        <v>0</v>
      </c>
      <c r="FB79" s="3">
        <v>0</v>
      </c>
      <c r="FC79" s="3">
        <v>0</v>
      </c>
      <c r="FD79" s="3">
        <v>1</v>
      </c>
      <c r="FE79" s="3">
        <v>0</v>
      </c>
      <c r="FF79" s="3">
        <v>0</v>
      </c>
      <c r="FG79" s="3">
        <v>0</v>
      </c>
      <c r="FH79" s="3">
        <v>0</v>
      </c>
      <c r="FJ79" s="1">
        <v>21824795</v>
      </c>
      <c r="FK79" s="1" t="s">
        <v>575</v>
      </c>
      <c r="FL79" s="1" t="s">
        <v>576</v>
      </c>
      <c r="FM79" s="1">
        <v>119</v>
      </c>
    </row>
    <row r="80" spans="1:169" x14ac:dyDescent="0.25">
      <c r="A80" s="1" t="s">
        <v>1066</v>
      </c>
      <c r="B80" s="1" t="s">
        <v>151</v>
      </c>
      <c r="C80" s="1" t="s">
        <v>1142</v>
      </c>
      <c r="D80" s="3" t="s">
        <v>1290</v>
      </c>
      <c r="E80" s="12" t="s">
        <v>1205</v>
      </c>
      <c r="F80" s="3" t="s">
        <v>1266</v>
      </c>
      <c r="G80" s="1" t="s">
        <v>652</v>
      </c>
      <c r="H80" s="1" t="s">
        <v>1617</v>
      </c>
      <c r="I80" s="1" t="s">
        <v>162</v>
      </c>
      <c r="J80" s="1" t="s">
        <v>153</v>
      </c>
      <c r="K80" s="1" t="s">
        <v>154</v>
      </c>
      <c r="L80" s="1" t="s">
        <v>154</v>
      </c>
      <c r="N80" s="3">
        <v>370</v>
      </c>
      <c r="O80" s="5">
        <v>370</v>
      </c>
      <c r="P80" s="3">
        <v>26</v>
      </c>
      <c r="Q80" s="1" t="s">
        <v>160</v>
      </c>
      <c r="R80" s="3">
        <v>3</v>
      </c>
      <c r="S80" s="3">
        <v>4</v>
      </c>
      <c r="T80" s="7">
        <f t="shared" si="210"/>
        <v>3.5</v>
      </c>
      <c r="U80" s="1" t="s">
        <v>156</v>
      </c>
      <c r="V80" s="3">
        <v>1</v>
      </c>
      <c r="W80" s="3">
        <v>0</v>
      </c>
      <c r="X80" s="3">
        <v>0</v>
      </c>
      <c r="Y80" s="3">
        <v>1</v>
      </c>
      <c r="Z80" s="3">
        <v>1</v>
      </c>
      <c r="AA80" s="3">
        <v>0</v>
      </c>
      <c r="AB80" s="3">
        <v>0</v>
      </c>
      <c r="AC80" s="3">
        <v>0</v>
      </c>
      <c r="AD80" s="3">
        <v>0</v>
      </c>
      <c r="AE80" s="3">
        <v>0</v>
      </c>
      <c r="AF80" s="3">
        <v>0</v>
      </c>
      <c r="AG80" s="1" t="s">
        <v>154</v>
      </c>
      <c r="AH80" s="1" t="s">
        <v>154</v>
      </c>
      <c r="AJ80" s="3">
        <v>380</v>
      </c>
      <c r="AK80" s="5">
        <v>380</v>
      </c>
      <c r="AL80" s="3">
        <v>26</v>
      </c>
      <c r="AM80" s="1" t="s">
        <v>160</v>
      </c>
      <c r="AN80" s="3">
        <v>2</v>
      </c>
      <c r="AO80" s="3">
        <v>4</v>
      </c>
      <c r="AP80" s="7">
        <f t="shared" si="211"/>
        <v>3</v>
      </c>
      <c r="AQ80" s="1" t="s">
        <v>156</v>
      </c>
      <c r="AR80" s="3">
        <v>1</v>
      </c>
      <c r="AS80" s="3">
        <v>0</v>
      </c>
      <c r="AT80" s="3">
        <v>0</v>
      </c>
      <c r="AU80" s="3">
        <v>1</v>
      </c>
      <c r="AV80" s="3">
        <v>1</v>
      </c>
      <c r="AW80" s="3">
        <v>0</v>
      </c>
      <c r="AX80" s="3">
        <v>0</v>
      </c>
      <c r="AY80" s="3">
        <v>0</v>
      </c>
      <c r="AZ80" s="3">
        <v>0</v>
      </c>
      <c r="BA80" s="3">
        <v>0</v>
      </c>
      <c r="BB80" s="3">
        <v>0</v>
      </c>
      <c r="BC80" s="1" t="s">
        <v>154</v>
      </c>
      <c r="BD80" s="1" t="s">
        <v>154</v>
      </c>
      <c r="BF80" s="3">
        <v>80</v>
      </c>
      <c r="BG80" s="5">
        <v>80</v>
      </c>
      <c r="BH80" s="3">
        <v>23</v>
      </c>
      <c r="BI80" s="1" t="s">
        <v>160</v>
      </c>
      <c r="BJ80" s="3">
        <v>2</v>
      </c>
      <c r="BK80" s="3">
        <v>3</v>
      </c>
      <c r="BL80" s="7">
        <f t="shared" si="212"/>
        <v>2.5</v>
      </c>
      <c r="BM80" s="1" t="s">
        <v>158</v>
      </c>
      <c r="BN80" s="3">
        <v>1</v>
      </c>
      <c r="BO80" s="3">
        <v>1</v>
      </c>
      <c r="BP80" s="3">
        <v>0</v>
      </c>
      <c r="BQ80" s="3">
        <v>0</v>
      </c>
      <c r="BR80" s="3">
        <v>0</v>
      </c>
      <c r="BS80" s="3">
        <v>0</v>
      </c>
      <c r="BT80" s="3">
        <v>0</v>
      </c>
      <c r="BU80" s="3">
        <v>0</v>
      </c>
      <c r="BV80" s="3">
        <v>0</v>
      </c>
      <c r="BW80" s="3">
        <v>0</v>
      </c>
      <c r="BX80" s="3">
        <v>0</v>
      </c>
      <c r="BY80" s="1" t="s">
        <v>154</v>
      </c>
      <c r="BZ80" s="1" t="s">
        <v>154</v>
      </c>
      <c r="CB80" s="3">
        <v>150</v>
      </c>
      <c r="CC80" s="5">
        <v>150</v>
      </c>
      <c r="CD80" s="3">
        <v>23</v>
      </c>
      <c r="CE80" s="1" t="s">
        <v>160</v>
      </c>
      <c r="CF80" s="3">
        <v>1</v>
      </c>
      <c r="CG80" s="3">
        <v>2</v>
      </c>
      <c r="CH80" s="7">
        <f t="shared" ref="CH80:CH85" si="217">AVERAGE(CF80:CG80)</f>
        <v>1.5</v>
      </c>
      <c r="CI80" s="1" t="s">
        <v>172</v>
      </c>
      <c r="CJ80" s="3">
        <v>1</v>
      </c>
      <c r="CK80" s="3">
        <v>0</v>
      </c>
      <c r="CL80" s="3">
        <v>0</v>
      </c>
      <c r="CM80" s="3">
        <v>0</v>
      </c>
      <c r="CN80" s="3">
        <v>0</v>
      </c>
      <c r="CO80" s="3">
        <v>0</v>
      </c>
      <c r="CP80" s="3">
        <v>0</v>
      </c>
      <c r="CQ80" s="3">
        <v>0</v>
      </c>
      <c r="CR80" s="3">
        <v>0</v>
      </c>
      <c r="CS80" s="3">
        <v>0</v>
      </c>
      <c r="CT80" s="3">
        <v>0</v>
      </c>
      <c r="CU80" s="1" t="s">
        <v>154</v>
      </c>
      <c r="CV80" s="1" t="s">
        <v>154</v>
      </c>
      <c r="CW80" s="3">
        <v>75</v>
      </c>
      <c r="CX80" s="3">
        <v>100</v>
      </c>
      <c r="CY80" s="11">
        <f t="shared" si="214"/>
        <v>133.33333333333331</v>
      </c>
      <c r="CZ80" s="3">
        <v>23</v>
      </c>
      <c r="DA80" s="1" t="s">
        <v>160</v>
      </c>
      <c r="DB80" s="3">
        <v>1</v>
      </c>
      <c r="DC80" s="3">
        <v>2</v>
      </c>
      <c r="DD80" s="7">
        <f t="shared" si="215"/>
        <v>1.5</v>
      </c>
      <c r="DE80" s="1" t="s">
        <v>172</v>
      </c>
      <c r="DF80" s="3">
        <v>1</v>
      </c>
      <c r="DG80" s="3">
        <v>0</v>
      </c>
      <c r="DH80" s="3">
        <v>0</v>
      </c>
      <c r="DI80" s="3">
        <v>0</v>
      </c>
      <c r="DJ80" s="3">
        <v>0</v>
      </c>
      <c r="DK80" s="3">
        <v>0</v>
      </c>
      <c r="DL80" s="3">
        <v>0</v>
      </c>
      <c r="DM80" s="3">
        <v>0</v>
      </c>
      <c r="DN80" s="3">
        <v>0</v>
      </c>
      <c r="DO80" s="3">
        <v>0</v>
      </c>
      <c r="DP80" s="3">
        <v>0</v>
      </c>
      <c r="DQ80" s="1" t="s">
        <v>154</v>
      </c>
      <c r="DR80" s="1" t="s">
        <v>154</v>
      </c>
      <c r="DT80" s="3">
        <v>100</v>
      </c>
      <c r="DU80" s="5">
        <v>100</v>
      </c>
      <c r="DV80" s="3">
        <v>23</v>
      </c>
      <c r="DW80" s="1" t="s">
        <v>160</v>
      </c>
      <c r="DX80" s="3">
        <v>1</v>
      </c>
      <c r="DY80" s="3">
        <v>2</v>
      </c>
      <c r="DZ80" s="7">
        <f t="shared" si="213"/>
        <v>1.5</v>
      </c>
      <c r="EA80" s="1" t="s">
        <v>158</v>
      </c>
      <c r="EB80" s="3">
        <v>1</v>
      </c>
      <c r="EC80" s="3">
        <v>1</v>
      </c>
      <c r="ED80" s="3">
        <v>0</v>
      </c>
      <c r="EE80" s="3">
        <v>0</v>
      </c>
      <c r="EF80" s="3">
        <v>0</v>
      </c>
      <c r="EG80" s="3">
        <v>0</v>
      </c>
      <c r="EH80" s="3">
        <v>0</v>
      </c>
      <c r="EI80" s="3">
        <v>0</v>
      </c>
      <c r="EJ80" s="3">
        <v>0</v>
      </c>
      <c r="EK80" s="3">
        <v>0</v>
      </c>
      <c r="EL80" s="3">
        <v>0</v>
      </c>
      <c r="EM80" s="1" t="s">
        <v>154</v>
      </c>
      <c r="EN80" s="1" t="s">
        <v>154</v>
      </c>
      <c r="EP80" s="5">
        <v>380</v>
      </c>
      <c r="EQ80" s="3">
        <v>380</v>
      </c>
      <c r="ER80" s="3">
        <v>23</v>
      </c>
      <c r="ES80" s="1" t="s">
        <v>160</v>
      </c>
      <c r="ET80" s="3">
        <v>1</v>
      </c>
      <c r="EU80" s="3">
        <v>2</v>
      </c>
      <c r="EV80" s="7">
        <f t="shared" si="216"/>
        <v>1.5</v>
      </c>
      <c r="EW80" s="1" t="s">
        <v>158</v>
      </c>
      <c r="EX80" s="3">
        <v>1</v>
      </c>
      <c r="EY80" s="3">
        <v>1</v>
      </c>
      <c r="EZ80" s="3">
        <v>0</v>
      </c>
      <c r="FA80" s="3">
        <v>0</v>
      </c>
      <c r="FB80" s="3">
        <v>0</v>
      </c>
      <c r="FC80" s="3">
        <v>0</v>
      </c>
      <c r="FD80" s="3">
        <v>0</v>
      </c>
      <c r="FE80" s="3">
        <v>0</v>
      </c>
      <c r="FF80" s="3">
        <v>0</v>
      </c>
      <c r="FG80" s="3">
        <v>0</v>
      </c>
      <c r="FH80" s="3">
        <v>0</v>
      </c>
      <c r="FJ80" s="1">
        <v>21860519</v>
      </c>
      <c r="FK80" s="1" t="s">
        <v>653</v>
      </c>
      <c r="FL80" s="1" t="s">
        <v>654</v>
      </c>
      <c r="FM80" s="1">
        <v>149</v>
      </c>
    </row>
    <row r="81" spans="1:169" x14ac:dyDescent="0.25">
      <c r="A81" s="1" t="s">
        <v>1067</v>
      </c>
      <c r="B81" s="1" t="s">
        <v>151</v>
      </c>
      <c r="C81" s="1" t="s">
        <v>1142</v>
      </c>
      <c r="D81" s="3" t="s">
        <v>1290</v>
      </c>
      <c r="E81" s="12" t="s">
        <v>1205</v>
      </c>
      <c r="F81" s="3" t="s">
        <v>1266</v>
      </c>
      <c r="G81" s="1" t="s">
        <v>652</v>
      </c>
      <c r="H81" s="1" t="s">
        <v>1618</v>
      </c>
      <c r="I81" s="1" t="s">
        <v>162</v>
      </c>
      <c r="J81" s="1" t="s">
        <v>153</v>
      </c>
      <c r="K81" s="1" t="s">
        <v>154</v>
      </c>
      <c r="L81" s="1" t="s">
        <v>154</v>
      </c>
      <c r="N81" s="3">
        <v>360</v>
      </c>
      <c r="O81" s="5">
        <v>360</v>
      </c>
      <c r="P81" s="3">
        <v>26</v>
      </c>
      <c r="Q81" s="1" t="s">
        <v>160</v>
      </c>
      <c r="R81" s="3">
        <v>3</v>
      </c>
      <c r="S81" s="3">
        <v>4</v>
      </c>
      <c r="T81" s="7">
        <f t="shared" si="210"/>
        <v>3.5</v>
      </c>
      <c r="U81" s="1" t="s">
        <v>605</v>
      </c>
      <c r="V81" s="3">
        <v>1</v>
      </c>
      <c r="W81" s="3">
        <v>1</v>
      </c>
      <c r="X81" s="3">
        <v>0</v>
      </c>
      <c r="Y81" s="3">
        <v>1</v>
      </c>
      <c r="Z81" s="3">
        <v>1</v>
      </c>
      <c r="AA81" s="3">
        <v>0</v>
      </c>
      <c r="AB81" s="3">
        <v>0</v>
      </c>
      <c r="AC81" s="3">
        <v>0</v>
      </c>
      <c r="AD81" s="3">
        <v>0</v>
      </c>
      <c r="AE81" s="3">
        <v>0</v>
      </c>
      <c r="AF81" s="3">
        <v>0</v>
      </c>
      <c r="AG81" s="1" t="s">
        <v>154</v>
      </c>
      <c r="AH81" s="1" t="s">
        <v>154</v>
      </c>
      <c r="AJ81" s="3">
        <v>370</v>
      </c>
      <c r="AK81" s="5">
        <v>370</v>
      </c>
      <c r="AL81" s="3">
        <v>26</v>
      </c>
      <c r="AM81" s="1" t="s">
        <v>160</v>
      </c>
      <c r="AN81" s="3">
        <v>3</v>
      </c>
      <c r="AO81" s="3">
        <v>4</v>
      </c>
      <c r="AP81" s="7">
        <f t="shared" si="211"/>
        <v>3.5</v>
      </c>
      <c r="AQ81" s="1" t="s">
        <v>156</v>
      </c>
      <c r="AR81" s="3">
        <v>1</v>
      </c>
      <c r="AS81" s="3">
        <v>0</v>
      </c>
      <c r="AT81" s="3">
        <v>0</v>
      </c>
      <c r="AU81" s="3">
        <v>1</v>
      </c>
      <c r="AV81" s="3">
        <v>1</v>
      </c>
      <c r="AW81" s="3">
        <v>0</v>
      </c>
      <c r="AX81" s="3">
        <v>0</v>
      </c>
      <c r="AY81" s="3">
        <v>0</v>
      </c>
      <c r="AZ81" s="3">
        <v>0</v>
      </c>
      <c r="BA81" s="3">
        <v>0</v>
      </c>
      <c r="BB81" s="3">
        <v>0</v>
      </c>
      <c r="BC81" s="1" t="s">
        <v>154</v>
      </c>
      <c r="BD81" s="1" t="s">
        <v>154</v>
      </c>
      <c r="BF81" s="3">
        <v>100</v>
      </c>
      <c r="BG81" s="5">
        <v>100</v>
      </c>
      <c r="BH81" s="3">
        <v>23</v>
      </c>
      <c r="BI81" s="1" t="s">
        <v>160</v>
      </c>
      <c r="BJ81" s="3">
        <v>1</v>
      </c>
      <c r="BK81" s="3">
        <v>2</v>
      </c>
      <c r="BL81" s="7">
        <f t="shared" si="212"/>
        <v>1.5</v>
      </c>
      <c r="BM81" s="1" t="s">
        <v>158</v>
      </c>
      <c r="BN81" s="3">
        <v>1</v>
      </c>
      <c r="BO81" s="3">
        <v>1</v>
      </c>
      <c r="BP81" s="3">
        <v>0</v>
      </c>
      <c r="BQ81" s="3">
        <v>0</v>
      </c>
      <c r="BR81" s="3">
        <v>0</v>
      </c>
      <c r="BS81" s="3">
        <v>0</v>
      </c>
      <c r="BT81" s="3">
        <v>0</v>
      </c>
      <c r="BU81" s="3">
        <v>0</v>
      </c>
      <c r="BV81" s="3">
        <v>0</v>
      </c>
      <c r="BW81" s="3">
        <v>0</v>
      </c>
      <c r="BX81" s="3">
        <v>0</v>
      </c>
      <c r="BY81" s="1" t="s">
        <v>154</v>
      </c>
      <c r="BZ81" s="1" t="s">
        <v>154</v>
      </c>
      <c r="CB81" s="3">
        <v>140</v>
      </c>
      <c r="CC81" s="5">
        <v>140</v>
      </c>
      <c r="CD81" s="3">
        <v>23</v>
      </c>
      <c r="CE81" s="1" t="s">
        <v>160</v>
      </c>
      <c r="CF81" s="3">
        <v>1</v>
      </c>
      <c r="CG81" s="3">
        <v>1</v>
      </c>
      <c r="CH81" s="7">
        <f t="shared" si="217"/>
        <v>1</v>
      </c>
      <c r="CI81" s="1" t="s">
        <v>172</v>
      </c>
      <c r="CJ81" s="3">
        <v>1</v>
      </c>
      <c r="CK81" s="3">
        <v>0</v>
      </c>
      <c r="CL81" s="3">
        <v>0</v>
      </c>
      <c r="CM81" s="3">
        <v>0</v>
      </c>
      <c r="CN81" s="3">
        <v>0</v>
      </c>
      <c r="CO81" s="3">
        <v>0</v>
      </c>
      <c r="CP81" s="3">
        <v>0</v>
      </c>
      <c r="CQ81" s="3">
        <v>0</v>
      </c>
      <c r="CR81" s="3">
        <v>0</v>
      </c>
      <c r="CS81" s="3">
        <v>0</v>
      </c>
      <c r="CT81" s="3">
        <v>0</v>
      </c>
      <c r="CU81" s="1" t="s">
        <v>154</v>
      </c>
      <c r="CV81" s="1" t="s">
        <v>154</v>
      </c>
      <c r="CW81" s="3">
        <v>80</v>
      </c>
      <c r="CX81" s="3">
        <v>100</v>
      </c>
      <c r="CY81" s="11">
        <f t="shared" si="214"/>
        <v>125</v>
      </c>
      <c r="CZ81" s="3">
        <v>23</v>
      </c>
      <c r="DA81" s="1" t="s">
        <v>160</v>
      </c>
      <c r="DB81" s="3">
        <v>1</v>
      </c>
      <c r="DC81" s="3">
        <v>2</v>
      </c>
      <c r="DD81" s="7">
        <f t="shared" si="215"/>
        <v>1.5</v>
      </c>
      <c r="DE81" s="1" t="s">
        <v>172</v>
      </c>
      <c r="DF81" s="3">
        <v>1</v>
      </c>
      <c r="DG81" s="3">
        <v>0</v>
      </c>
      <c r="DH81" s="3">
        <v>0</v>
      </c>
      <c r="DI81" s="3">
        <v>0</v>
      </c>
      <c r="DJ81" s="3">
        <v>0</v>
      </c>
      <c r="DK81" s="3">
        <v>0</v>
      </c>
      <c r="DL81" s="3">
        <v>0</v>
      </c>
      <c r="DM81" s="3">
        <v>0</v>
      </c>
      <c r="DN81" s="3">
        <v>0</v>
      </c>
      <c r="DO81" s="3">
        <v>0</v>
      </c>
      <c r="DP81" s="3">
        <v>0</v>
      </c>
      <c r="DQ81" s="1" t="s">
        <v>154</v>
      </c>
      <c r="DR81" s="1" t="s">
        <v>154</v>
      </c>
      <c r="DT81" s="3">
        <v>80</v>
      </c>
      <c r="DU81" s="5">
        <v>80</v>
      </c>
      <c r="DV81" s="3">
        <v>23</v>
      </c>
      <c r="DW81" s="1" t="s">
        <v>160</v>
      </c>
      <c r="DX81" s="3">
        <v>1</v>
      </c>
      <c r="DY81" s="3">
        <v>2</v>
      </c>
      <c r="DZ81" s="7">
        <f t="shared" si="213"/>
        <v>1.5</v>
      </c>
      <c r="EA81" s="1" t="s">
        <v>172</v>
      </c>
      <c r="EB81" s="3">
        <v>1</v>
      </c>
      <c r="EC81" s="3">
        <v>0</v>
      </c>
      <c r="ED81" s="3">
        <v>0</v>
      </c>
      <c r="EE81" s="3">
        <v>0</v>
      </c>
      <c r="EF81" s="3">
        <v>0</v>
      </c>
      <c r="EG81" s="3">
        <v>0</v>
      </c>
      <c r="EH81" s="3">
        <v>0</v>
      </c>
      <c r="EI81" s="3">
        <v>0</v>
      </c>
      <c r="EJ81" s="3">
        <v>0</v>
      </c>
      <c r="EK81" s="3">
        <v>0</v>
      </c>
      <c r="EL81" s="3">
        <v>0</v>
      </c>
      <c r="EM81" s="1" t="s">
        <v>154</v>
      </c>
      <c r="EN81" s="1" t="s">
        <v>154</v>
      </c>
      <c r="EP81" s="5">
        <v>370</v>
      </c>
      <c r="EQ81" s="3">
        <v>370</v>
      </c>
      <c r="ER81" s="3">
        <v>23</v>
      </c>
      <c r="ES81" s="1" t="s">
        <v>160</v>
      </c>
      <c r="ET81" s="3">
        <v>2</v>
      </c>
      <c r="EU81" s="3">
        <v>3</v>
      </c>
      <c r="EV81" s="7">
        <f t="shared" si="216"/>
        <v>2.5</v>
      </c>
      <c r="EW81" s="1" t="s">
        <v>172</v>
      </c>
      <c r="EX81" s="3">
        <v>1</v>
      </c>
      <c r="EY81" s="3">
        <v>0</v>
      </c>
      <c r="EZ81" s="3">
        <v>0</v>
      </c>
      <c r="FA81" s="3">
        <v>0</v>
      </c>
      <c r="FB81" s="3">
        <v>0</v>
      </c>
      <c r="FC81" s="3">
        <v>0</v>
      </c>
      <c r="FD81" s="3">
        <v>0</v>
      </c>
      <c r="FE81" s="3">
        <v>0</v>
      </c>
      <c r="FF81" s="3">
        <v>0</v>
      </c>
      <c r="FG81" s="3">
        <v>0</v>
      </c>
      <c r="FH81" s="3">
        <v>0</v>
      </c>
      <c r="FJ81" s="1">
        <v>21860520</v>
      </c>
      <c r="FK81" s="1" t="s">
        <v>655</v>
      </c>
      <c r="FL81" s="1" t="s">
        <v>656</v>
      </c>
      <c r="FM81" s="1">
        <v>150</v>
      </c>
    </row>
    <row r="82" spans="1:169" x14ac:dyDescent="0.25">
      <c r="A82" s="1" t="s">
        <v>1068</v>
      </c>
      <c r="B82" s="1" t="s">
        <v>151</v>
      </c>
      <c r="C82" s="1" t="s">
        <v>1142</v>
      </c>
      <c r="D82" s="3" t="s">
        <v>1290</v>
      </c>
      <c r="E82" s="12" t="s">
        <v>1205</v>
      </c>
      <c r="F82" s="3" t="s">
        <v>1266</v>
      </c>
      <c r="G82" s="1" t="s">
        <v>652</v>
      </c>
      <c r="H82" s="1" t="s">
        <v>1619</v>
      </c>
      <c r="I82" s="1" t="s">
        <v>162</v>
      </c>
      <c r="J82" s="1" t="s">
        <v>153</v>
      </c>
      <c r="K82" s="1" t="s">
        <v>154</v>
      </c>
      <c r="L82" s="1" t="s">
        <v>154</v>
      </c>
      <c r="N82" s="3">
        <v>360</v>
      </c>
      <c r="O82" s="5">
        <v>360</v>
      </c>
      <c r="P82" s="3">
        <v>26</v>
      </c>
      <c r="Q82" s="1" t="s">
        <v>160</v>
      </c>
      <c r="R82" s="3">
        <v>3</v>
      </c>
      <c r="S82" s="3">
        <v>4</v>
      </c>
      <c r="T82" s="7">
        <f t="shared" si="210"/>
        <v>3.5</v>
      </c>
      <c r="U82" s="1" t="s">
        <v>172</v>
      </c>
      <c r="V82" s="3">
        <v>1</v>
      </c>
      <c r="W82" s="3">
        <v>0</v>
      </c>
      <c r="X82" s="3">
        <v>0</v>
      </c>
      <c r="Y82" s="3">
        <v>0</v>
      </c>
      <c r="Z82" s="3">
        <v>0</v>
      </c>
      <c r="AA82" s="3">
        <v>0</v>
      </c>
      <c r="AB82" s="3">
        <v>0</v>
      </c>
      <c r="AC82" s="3">
        <v>0</v>
      </c>
      <c r="AD82" s="3">
        <v>0</v>
      </c>
      <c r="AE82" s="3">
        <v>0</v>
      </c>
      <c r="AF82" s="3">
        <v>0</v>
      </c>
      <c r="AG82" s="1" t="s">
        <v>154</v>
      </c>
      <c r="AH82" s="1" t="s">
        <v>154</v>
      </c>
      <c r="AJ82" s="3">
        <v>370</v>
      </c>
      <c r="AK82" s="5">
        <v>370</v>
      </c>
      <c r="AL82" s="3">
        <v>26</v>
      </c>
      <c r="AM82" s="1" t="s">
        <v>160</v>
      </c>
      <c r="AN82" s="3">
        <v>3</v>
      </c>
      <c r="AO82" s="3">
        <v>5</v>
      </c>
      <c r="AP82" s="7">
        <f t="shared" si="211"/>
        <v>4</v>
      </c>
      <c r="AQ82" s="1" t="s">
        <v>156</v>
      </c>
      <c r="AR82" s="3">
        <v>1</v>
      </c>
      <c r="AS82" s="3">
        <v>0</v>
      </c>
      <c r="AT82" s="3">
        <v>0</v>
      </c>
      <c r="AU82" s="3">
        <v>1</v>
      </c>
      <c r="AV82" s="3">
        <v>1</v>
      </c>
      <c r="AW82" s="3">
        <v>0</v>
      </c>
      <c r="AX82" s="3">
        <v>0</v>
      </c>
      <c r="AY82" s="3">
        <v>0</v>
      </c>
      <c r="AZ82" s="3">
        <v>0</v>
      </c>
      <c r="BA82" s="3">
        <v>0</v>
      </c>
      <c r="BB82" s="3">
        <v>0</v>
      </c>
      <c r="BC82" s="1" t="s">
        <v>154</v>
      </c>
      <c r="BD82" s="1" t="s">
        <v>154</v>
      </c>
      <c r="BF82" s="3">
        <v>100</v>
      </c>
      <c r="BG82" s="5">
        <v>100</v>
      </c>
      <c r="BH82" s="3">
        <v>23</v>
      </c>
      <c r="BI82" s="1" t="s">
        <v>160</v>
      </c>
      <c r="BJ82" s="3">
        <v>1</v>
      </c>
      <c r="BK82" s="3">
        <v>2</v>
      </c>
      <c r="BL82" s="7">
        <f t="shared" si="212"/>
        <v>1.5</v>
      </c>
      <c r="BM82" s="1" t="s">
        <v>172</v>
      </c>
      <c r="BN82" s="3">
        <v>1</v>
      </c>
      <c r="BO82" s="3">
        <v>0</v>
      </c>
      <c r="BP82" s="3">
        <v>0</v>
      </c>
      <c r="BQ82" s="3">
        <v>0</v>
      </c>
      <c r="BR82" s="3">
        <v>0</v>
      </c>
      <c r="BS82" s="3">
        <v>0</v>
      </c>
      <c r="BT82" s="3">
        <v>0</v>
      </c>
      <c r="BU82" s="3">
        <v>0</v>
      </c>
      <c r="BV82" s="3">
        <v>0</v>
      </c>
      <c r="BW82" s="3">
        <v>0</v>
      </c>
      <c r="BX82" s="3">
        <v>0</v>
      </c>
      <c r="BY82" s="1" t="s">
        <v>154</v>
      </c>
      <c r="BZ82" s="1" t="s">
        <v>154</v>
      </c>
      <c r="CB82" s="3">
        <v>130</v>
      </c>
      <c r="CC82" s="5">
        <v>130</v>
      </c>
      <c r="CD82" s="3">
        <v>23</v>
      </c>
      <c r="CE82" s="1" t="s">
        <v>160</v>
      </c>
      <c r="CF82" s="3">
        <v>1</v>
      </c>
      <c r="CG82" s="3">
        <v>2</v>
      </c>
      <c r="CH82" s="7">
        <f t="shared" si="217"/>
        <v>1.5</v>
      </c>
      <c r="CI82" s="1" t="s">
        <v>172</v>
      </c>
      <c r="CJ82" s="3">
        <v>1</v>
      </c>
      <c r="CK82" s="3">
        <v>0</v>
      </c>
      <c r="CL82" s="3">
        <v>0</v>
      </c>
      <c r="CM82" s="3">
        <v>0</v>
      </c>
      <c r="CN82" s="3">
        <v>0</v>
      </c>
      <c r="CO82" s="3">
        <v>0</v>
      </c>
      <c r="CP82" s="3">
        <v>0</v>
      </c>
      <c r="CQ82" s="3">
        <v>0</v>
      </c>
      <c r="CR82" s="3">
        <v>0</v>
      </c>
      <c r="CS82" s="3">
        <v>0</v>
      </c>
      <c r="CT82" s="3">
        <v>0</v>
      </c>
      <c r="CU82" s="1" t="s">
        <v>154</v>
      </c>
      <c r="CV82" s="1" t="s">
        <v>154</v>
      </c>
      <c r="CW82" s="3">
        <v>80</v>
      </c>
      <c r="CX82" s="3">
        <v>100</v>
      </c>
      <c r="CY82" s="11">
        <f t="shared" si="214"/>
        <v>125</v>
      </c>
      <c r="CZ82" s="3">
        <v>23</v>
      </c>
      <c r="DA82" s="1" t="s">
        <v>160</v>
      </c>
      <c r="DB82" s="3">
        <v>1</v>
      </c>
      <c r="DC82" s="3">
        <v>2</v>
      </c>
      <c r="DD82" s="7">
        <f t="shared" si="215"/>
        <v>1.5</v>
      </c>
      <c r="DE82" s="1" t="s">
        <v>172</v>
      </c>
      <c r="DF82" s="3">
        <v>1</v>
      </c>
      <c r="DG82" s="3">
        <v>0</v>
      </c>
      <c r="DH82" s="3">
        <v>0</v>
      </c>
      <c r="DI82" s="3">
        <v>0</v>
      </c>
      <c r="DJ82" s="3">
        <v>0</v>
      </c>
      <c r="DK82" s="3">
        <v>0</v>
      </c>
      <c r="DL82" s="3">
        <v>0</v>
      </c>
      <c r="DM82" s="3">
        <v>0</v>
      </c>
      <c r="DN82" s="3">
        <v>0</v>
      </c>
      <c r="DO82" s="3">
        <v>0</v>
      </c>
      <c r="DP82" s="3">
        <v>0</v>
      </c>
      <c r="DQ82" s="1" t="s">
        <v>154</v>
      </c>
      <c r="DR82" s="1" t="s">
        <v>154</v>
      </c>
      <c r="DT82" s="3">
        <v>100</v>
      </c>
      <c r="DU82" s="5">
        <v>100</v>
      </c>
      <c r="DV82" s="3">
        <v>23</v>
      </c>
      <c r="DW82" s="1" t="s">
        <v>160</v>
      </c>
      <c r="DX82" s="3">
        <v>1</v>
      </c>
      <c r="DY82" s="3">
        <v>2</v>
      </c>
      <c r="DZ82" s="7">
        <f t="shared" si="213"/>
        <v>1.5</v>
      </c>
      <c r="EA82" s="1" t="s">
        <v>172</v>
      </c>
      <c r="EB82" s="3">
        <v>1</v>
      </c>
      <c r="EC82" s="3">
        <v>0</v>
      </c>
      <c r="ED82" s="3">
        <v>0</v>
      </c>
      <c r="EE82" s="3">
        <v>0</v>
      </c>
      <c r="EF82" s="3">
        <v>0</v>
      </c>
      <c r="EG82" s="3">
        <v>0</v>
      </c>
      <c r="EH82" s="3">
        <v>0</v>
      </c>
      <c r="EI82" s="3">
        <v>0</v>
      </c>
      <c r="EJ82" s="3">
        <v>0</v>
      </c>
      <c r="EK82" s="3">
        <v>0</v>
      </c>
      <c r="EL82" s="3">
        <v>0</v>
      </c>
      <c r="EM82" s="1" t="s">
        <v>154</v>
      </c>
      <c r="EN82" s="1" t="s">
        <v>157</v>
      </c>
      <c r="EO82" s="3">
        <v>12</v>
      </c>
      <c r="EP82" s="5">
        <v>390</v>
      </c>
      <c r="EQ82" s="3">
        <f>EP82/EO82*10</f>
        <v>325</v>
      </c>
      <c r="ER82" s="3">
        <v>23</v>
      </c>
      <c r="ES82" s="1" t="s">
        <v>160</v>
      </c>
      <c r="ET82" s="3">
        <v>1</v>
      </c>
      <c r="EU82" s="3">
        <v>2</v>
      </c>
      <c r="EV82" s="7">
        <f t="shared" si="216"/>
        <v>1.5</v>
      </c>
      <c r="EW82" s="1" t="s">
        <v>172</v>
      </c>
      <c r="EX82" s="3">
        <v>1</v>
      </c>
      <c r="EY82" s="3">
        <v>0</v>
      </c>
      <c r="EZ82" s="3">
        <v>0</v>
      </c>
      <c r="FA82" s="3">
        <v>0</v>
      </c>
      <c r="FB82" s="3">
        <v>0</v>
      </c>
      <c r="FC82" s="3">
        <v>0</v>
      </c>
      <c r="FD82" s="3">
        <v>0</v>
      </c>
      <c r="FE82" s="3">
        <v>0</v>
      </c>
      <c r="FF82" s="3">
        <v>0</v>
      </c>
      <c r="FG82" s="3">
        <v>0</v>
      </c>
      <c r="FH82" s="3">
        <v>0</v>
      </c>
      <c r="FJ82" s="1">
        <v>21860521</v>
      </c>
      <c r="FK82" s="1" t="s">
        <v>657</v>
      </c>
      <c r="FL82" s="1" t="s">
        <v>658</v>
      </c>
      <c r="FM82" s="1">
        <v>151</v>
      </c>
    </row>
    <row r="83" spans="1:169" x14ac:dyDescent="0.25">
      <c r="A83" s="1" t="s">
        <v>1032</v>
      </c>
      <c r="B83" s="1" t="s">
        <v>168</v>
      </c>
      <c r="C83" s="17" t="s">
        <v>1137</v>
      </c>
      <c r="D83" s="3" t="s">
        <v>1284</v>
      </c>
      <c r="E83" s="12" t="s">
        <v>1169</v>
      </c>
      <c r="F83" s="3" t="s">
        <v>1229</v>
      </c>
      <c r="G83" s="1" t="s">
        <v>538</v>
      </c>
      <c r="H83" s="1" t="s">
        <v>1559</v>
      </c>
      <c r="I83" s="1" t="s">
        <v>165</v>
      </c>
      <c r="J83" s="1" t="s">
        <v>159</v>
      </c>
      <c r="K83" s="1" t="s">
        <v>154</v>
      </c>
      <c r="L83" s="1" t="s">
        <v>154</v>
      </c>
      <c r="N83" s="3">
        <v>360</v>
      </c>
      <c r="O83" s="5">
        <v>360</v>
      </c>
      <c r="P83" s="3">
        <v>13</v>
      </c>
      <c r="Q83" s="1" t="s">
        <v>160</v>
      </c>
      <c r="R83" s="3">
        <v>2</v>
      </c>
      <c r="S83" s="3">
        <v>7</v>
      </c>
      <c r="T83" s="7">
        <f t="shared" si="210"/>
        <v>4.5</v>
      </c>
      <c r="U83" s="1" t="s">
        <v>156</v>
      </c>
      <c r="V83" s="3">
        <v>1</v>
      </c>
      <c r="W83" s="3">
        <v>0</v>
      </c>
      <c r="X83" s="3">
        <v>0</v>
      </c>
      <c r="Y83" s="3">
        <v>1</v>
      </c>
      <c r="Z83" s="3">
        <v>1</v>
      </c>
      <c r="AA83" s="3">
        <v>0</v>
      </c>
      <c r="AB83" s="3">
        <v>0</v>
      </c>
      <c r="AC83" s="3">
        <v>0</v>
      </c>
      <c r="AD83" s="3">
        <v>0</v>
      </c>
      <c r="AE83" s="3">
        <v>0</v>
      </c>
      <c r="AF83" s="3">
        <v>0</v>
      </c>
      <c r="AG83" s="1" t="s">
        <v>154</v>
      </c>
      <c r="AH83" s="1" t="s">
        <v>154</v>
      </c>
      <c r="AJ83" s="3">
        <v>350</v>
      </c>
      <c r="AK83" s="5">
        <v>350</v>
      </c>
      <c r="AL83" s="3">
        <v>13</v>
      </c>
      <c r="AM83" s="1" t="s">
        <v>160</v>
      </c>
      <c r="AN83" s="3">
        <v>2</v>
      </c>
      <c r="AO83" s="3">
        <v>7</v>
      </c>
      <c r="AP83" s="7">
        <f t="shared" si="211"/>
        <v>4.5</v>
      </c>
      <c r="AQ83" s="1" t="s">
        <v>156</v>
      </c>
      <c r="AR83" s="3">
        <v>1</v>
      </c>
      <c r="AS83" s="3">
        <v>0</v>
      </c>
      <c r="AT83" s="3">
        <v>0</v>
      </c>
      <c r="AU83" s="3">
        <v>1</v>
      </c>
      <c r="AV83" s="3">
        <v>1</v>
      </c>
      <c r="AW83" s="3">
        <v>0</v>
      </c>
      <c r="AX83" s="3">
        <v>0</v>
      </c>
      <c r="AY83" s="3">
        <v>0</v>
      </c>
      <c r="AZ83" s="3">
        <v>0</v>
      </c>
      <c r="BA83" s="3">
        <v>0</v>
      </c>
      <c r="BB83" s="3">
        <v>0</v>
      </c>
      <c r="BC83" s="1" t="s">
        <v>154</v>
      </c>
      <c r="BD83" s="1" t="s">
        <v>154</v>
      </c>
      <c r="BF83" s="3">
        <v>80</v>
      </c>
      <c r="BG83" s="5">
        <v>80</v>
      </c>
      <c r="BH83" s="3">
        <v>13</v>
      </c>
      <c r="BI83" s="1" t="s">
        <v>155</v>
      </c>
      <c r="BJ83" s="3">
        <v>1</v>
      </c>
      <c r="BK83" s="3">
        <v>2</v>
      </c>
      <c r="BL83" s="7">
        <f t="shared" si="212"/>
        <v>1.5</v>
      </c>
      <c r="BM83" s="1" t="s">
        <v>539</v>
      </c>
      <c r="BN83" s="3">
        <v>1</v>
      </c>
      <c r="BO83" s="3">
        <v>0</v>
      </c>
      <c r="BP83" s="3">
        <v>0</v>
      </c>
      <c r="BQ83" s="3">
        <v>1</v>
      </c>
      <c r="BR83" s="3">
        <v>0</v>
      </c>
      <c r="BS83" s="3">
        <v>1</v>
      </c>
      <c r="BT83" s="3">
        <v>0</v>
      </c>
      <c r="BU83" s="3">
        <v>0</v>
      </c>
      <c r="BV83" s="3">
        <v>0</v>
      </c>
      <c r="BW83" s="3">
        <v>0</v>
      </c>
      <c r="BX83" s="3">
        <v>0</v>
      </c>
      <c r="BY83" s="1" t="s">
        <v>154</v>
      </c>
      <c r="BZ83" s="1" t="s">
        <v>157</v>
      </c>
      <c r="CA83" s="3"/>
      <c r="CB83" s="3">
        <v>200</v>
      </c>
      <c r="CC83" s="5">
        <v>200</v>
      </c>
      <c r="CD83" s="3">
        <v>13</v>
      </c>
      <c r="CE83" s="1" t="s">
        <v>155</v>
      </c>
      <c r="CF83" s="3">
        <v>1</v>
      </c>
      <c r="CG83" s="3">
        <v>2</v>
      </c>
      <c r="CH83" s="7">
        <f t="shared" si="217"/>
        <v>1.5</v>
      </c>
      <c r="CI83" s="1" t="s">
        <v>539</v>
      </c>
      <c r="CJ83" s="3">
        <v>1</v>
      </c>
      <c r="CK83" s="3">
        <v>0</v>
      </c>
      <c r="CL83" s="3">
        <v>0</v>
      </c>
      <c r="CM83" s="3">
        <v>1</v>
      </c>
      <c r="CN83" s="3">
        <v>0</v>
      </c>
      <c r="CO83" s="3">
        <v>1</v>
      </c>
      <c r="CP83" s="3">
        <v>0</v>
      </c>
      <c r="CQ83" s="3">
        <v>0</v>
      </c>
      <c r="CR83" s="3">
        <v>0</v>
      </c>
      <c r="CS83" s="3">
        <v>0</v>
      </c>
      <c r="CT83" s="3">
        <v>0</v>
      </c>
      <c r="CU83" s="1" t="s">
        <v>154</v>
      </c>
      <c r="CV83" s="1" t="s">
        <v>154</v>
      </c>
      <c r="CW83" s="3">
        <v>80</v>
      </c>
      <c r="CX83" s="3">
        <v>100</v>
      </c>
      <c r="CY83" s="4">
        <f t="shared" si="214"/>
        <v>125</v>
      </c>
      <c r="CZ83" s="3">
        <v>13</v>
      </c>
      <c r="DA83" s="1" t="s">
        <v>160</v>
      </c>
      <c r="DB83" s="3">
        <v>1</v>
      </c>
      <c r="DC83" s="3">
        <v>2</v>
      </c>
      <c r="DD83" s="7">
        <f t="shared" si="215"/>
        <v>1.5</v>
      </c>
      <c r="DE83" s="1" t="s">
        <v>539</v>
      </c>
      <c r="DF83" s="3">
        <v>1</v>
      </c>
      <c r="DG83" s="3">
        <v>0</v>
      </c>
      <c r="DH83" s="3">
        <v>0</v>
      </c>
      <c r="DI83" s="3">
        <v>1</v>
      </c>
      <c r="DJ83" s="3">
        <v>0</v>
      </c>
      <c r="DK83" s="3">
        <v>1</v>
      </c>
      <c r="DL83" s="3">
        <v>0</v>
      </c>
      <c r="DM83" s="3">
        <v>0</v>
      </c>
      <c r="DN83" s="3">
        <v>0</v>
      </c>
      <c r="DO83" s="3">
        <v>0</v>
      </c>
      <c r="DP83" s="3">
        <v>0</v>
      </c>
      <c r="DQ83" s="1" t="s">
        <v>154</v>
      </c>
      <c r="DR83" s="1" t="s">
        <v>157</v>
      </c>
      <c r="DS83" s="3">
        <v>120</v>
      </c>
      <c r="DT83" s="3">
        <v>70</v>
      </c>
      <c r="DU83" s="5">
        <v>70</v>
      </c>
      <c r="DV83" s="3">
        <v>13</v>
      </c>
      <c r="DW83" s="1" t="s">
        <v>160</v>
      </c>
      <c r="DX83" s="3">
        <v>1</v>
      </c>
      <c r="DY83" s="3">
        <v>2</v>
      </c>
      <c r="DZ83" s="7">
        <f t="shared" si="213"/>
        <v>1.5</v>
      </c>
      <c r="EA83" s="1" t="s">
        <v>539</v>
      </c>
      <c r="EB83" s="3">
        <v>1</v>
      </c>
      <c r="EC83" s="3">
        <v>0</v>
      </c>
      <c r="ED83" s="3">
        <v>0</v>
      </c>
      <c r="EE83" s="3">
        <v>1</v>
      </c>
      <c r="EF83" s="3">
        <v>0</v>
      </c>
      <c r="EG83" s="3">
        <v>1</v>
      </c>
      <c r="EH83" s="3">
        <v>0</v>
      </c>
      <c r="EI83" s="3">
        <v>0</v>
      </c>
      <c r="EJ83" s="3">
        <v>0</v>
      </c>
      <c r="EK83" s="3">
        <v>0</v>
      </c>
      <c r="EL83" s="3">
        <v>0</v>
      </c>
      <c r="EM83" s="1" t="s">
        <v>154</v>
      </c>
      <c r="EN83" s="1" t="s">
        <v>154</v>
      </c>
      <c r="EP83" s="5">
        <v>350</v>
      </c>
      <c r="EQ83" s="3">
        <v>350</v>
      </c>
      <c r="ER83" s="3">
        <v>13</v>
      </c>
      <c r="ES83" s="1" t="s">
        <v>160</v>
      </c>
      <c r="ET83" s="3">
        <v>1</v>
      </c>
      <c r="EU83" s="3">
        <v>2</v>
      </c>
      <c r="EV83" s="7">
        <f t="shared" si="216"/>
        <v>1.5</v>
      </c>
      <c r="EW83" s="1" t="s">
        <v>539</v>
      </c>
      <c r="EX83" s="3">
        <v>1</v>
      </c>
      <c r="EY83" s="3">
        <v>0</v>
      </c>
      <c r="EZ83" s="3">
        <v>0</v>
      </c>
      <c r="FA83" s="3">
        <v>1</v>
      </c>
      <c r="FB83" s="3">
        <v>0</v>
      </c>
      <c r="FC83" s="3">
        <v>1</v>
      </c>
      <c r="FD83" s="3">
        <v>0</v>
      </c>
      <c r="FE83" s="3">
        <v>0</v>
      </c>
      <c r="FF83" s="3">
        <v>0</v>
      </c>
      <c r="FG83" s="3">
        <v>0</v>
      </c>
      <c r="FH83" s="3">
        <v>0</v>
      </c>
      <c r="FJ83" s="1">
        <v>21821774</v>
      </c>
      <c r="FK83" s="1" t="s">
        <v>540</v>
      </c>
      <c r="FL83" s="1" t="s">
        <v>541</v>
      </c>
      <c r="FM83" s="1">
        <v>109</v>
      </c>
    </row>
    <row r="84" spans="1:169" x14ac:dyDescent="0.25">
      <c r="A84" s="1" t="s">
        <v>1033</v>
      </c>
      <c r="B84" s="1" t="s">
        <v>168</v>
      </c>
      <c r="C84" s="17" t="s">
        <v>1137</v>
      </c>
      <c r="D84" s="3" t="s">
        <v>1284</v>
      </c>
      <c r="E84" s="12" t="s">
        <v>1169</v>
      </c>
      <c r="F84" s="3" t="s">
        <v>1229</v>
      </c>
      <c r="G84" s="1" t="s">
        <v>542</v>
      </c>
      <c r="H84" s="1" t="s">
        <v>1360</v>
      </c>
      <c r="I84" s="1" t="s">
        <v>165</v>
      </c>
      <c r="J84" s="1" t="s">
        <v>153</v>
      </c>
      <c r="K84" s="1" t="s">
        <v>154</v>
      </c>
      <c r="L84" s="1" t="s">
        <v>154</v>
      </c>
      <c r="N84" s="3">
        <v>360</v>
      </c>
      <c r="O84" s="5">
        <v>360</v>
      </c>
      <c r="P84" s="3">
        <v>13</v>
      </c>
      <c r="Q84" s="1" t="s">
        <v>165</v>
      </c>
      <c r="R84" s="3">
        <v>2</v>
      </c>
      <c r="S84" s="3">
        <v>7</v>
      </c>
      <c r="T84" s="7">
        <f t="shared" si="210"/>
        <v>4.5</v>
      </c>
      <c r="U84" s="1" t="s">
        <v>156</v>
      </c>
      <c r="V84" s="3">
        <v>1</v>
      </c>
      <c r="W84" s="3">
        <v>0</v>
      </c>
      <c r="X84" s="3">
        <v>0</v>
      </c>
      <c r="Y84" s="3">
        <v>1</v>
      </c>
      <c r="Z84" s="3">
        <v>1</v>
      </c>
      <c r="AA84" s="3">
        <v>0</v>
      </c>
      <c r="AB84" s="3">
        <v>0</v>
      </c>
      <c r="AC84" s="3">
        <v>0</v>
      </c>
      <c r="AD84" s="3">
        <v>0</v>
      </c>
      <c r="AE84" s="3">
        <v>0</v>
      </c>
      <c r="AF84" s="3">
        <v>0</v>
      </c>
      <c r="AG84" s="1" t="s">
        <v>157</v>
      </c>
      <c r="AP84" s="7"/>
      <c r="BC84" s="1" t="s">
        <v>154</v>
      </c>
      <c r="BD84" s="1" t="s">
        <v>154</v>
      </c>
      <c r="BF84" s="3">
        <v>100</v>
      </c>
      <c r="BG84" s="5">
        <v>100</v>
      </c>
      <c r="BH84" s="3">
        <v>13</v>
      </c>
      <c r="BI84" s="1" t="s">
        <v>160</v>
      </c>
      <c r="BJ84" s="3">
        <v>2</v>
      </c>
      <c r="BK84" s="3">
        <v>7</v>
      </c>
      <c r="BL84" s="7">
        <f t="shared" si="212"/>
        <v>4.5</v>
      </c>
      <c r="BM84" s="1" t="s">
        <v>543</v>
      </c>
      <c r="BN84" s="3">
        <v>1</v>
      </c>
      <c r="BO84" s="3">
        <v>0</v>
      </c>
      <c r="BP84" s="3">
        <v>0</v>
      </c>
      <c r="BQ84" s="3">
        <v>1</v>
      </c>
      <c r="BR84" s="3">
        <v>1</v>
      </c>
      <c r="BS84" s="3">
        <v>1</v>
      </c>
      <c r="BT84" s="3">
        <v>0</v>
      </c>
      <c r="BU84" s="3">
        <v>0</v>
      </c>
      <c r="BV84" s="3">
        <v>0</v>
      </c>
      <c r="BW84" s="3">
        <v>0</v>
      </c>
      <c r="BX84" s="3">
        <v>0</v>
      </c>
      <c r="BY84" s="1" t="s">
        <v>154</v>
      </c>
      <c r="BZ84" s="1" t="s">
        <v>157</v>
      </c>
      <c r="CA84" s="3"/>
      <c r="CB84" s="3">
        <v>200</v>
      </c>
      <c r="CC84" s="5">
        <v>200</v>
      </c>
      <c r="CD84" s="3">
        <v>13</v>
      </c>
      <c r="CE84" s="1" t="s">
        <v>155</v>
      </c>
      <c r="CF84" s="3">
        <v>1</v>
      </c>
      <c r="CG84" s="3">
        <v>2</v>
      </c>
      <c r="CH84" s="7">
        <f t="shared" si="217"/>
        <v>1.5</v>
      </c>
      <c r="CI84" s="1" t="s">
        <v>156</v>
      </c>
      <c r="CJ84" s="3">
        <v>1</v>
      </c>
      <c r="CK84" s="3">
        <v>0</v>
      </c>
      <c r="CL84" s="3">
        <v>0</v>
      </c>
      <c r="CM84" s="3">
        <v>1</v>
      </c>
      <c r="CN84" s="3">
        <v>1</v>
      </c>
      <c r="CO84" s="3">
        <v>0</v>
      </c>
      <c r="CP84" s="3">
        <v>0</v>
      </c>
      <c r="CQ84" s="3">
        <v>0</v>
      </c>
      <c r="CR84" s="3">
        <v>0</v>
      </c>
      <c r="CS84" s="3">
        <v>0</v>
      </c>
      <c r="CT84" s="3">
        <v>0</v>
      </c>
      <c r="CU84" s="1" t="s">
        <v>154</v>
      </c>
      <c r="CV84" s="1" t="s">
        <v>154</v>
      </c>
      <c r="CW84" s="3">
        <v>80</v>
      </c>
      <c r="CX84" s="3">
        <v>100</v>
      </c>
      <c r="CY84" s="4">
        <f t="shared" si="214"/>
        <v>125</v>
      </c>
      <c r="CZ84" s="3">
        <v>13</v>
      </c>
      <c r="DA84" s="1" t="s">
        <v>160</v>
      </c>
      <c r="DB84" s="1">
        <v>1</v>
      </c>
      <c r="DC84" s="1">
        <v>2</v>
      </c>
      <c r="DD84" s="7">
        <f t="shared" si="215"/>
        <v>1.5</v>
      </c>
      <c r="DE84" s="1" t="s">
        <v>156</v>
      </c>
      <c r="DF84" s="3">
        <v>1</v>
      </c>
      <c r="DG84" s="3">
        <v>0</v>
      </c>
      <c r="DH84" s="3">
        <v>0</v>
      </c>
      <c r="DI84" s="3">
        <v>1</v>
      </c>
      <c r="DJ84" s="3">
        <v>1</v>
      </c>
      <c r="DK84" s="3">
        <v>0</v>
      </c>
      <c r="DL84" s="3">
        <v>0</v>
      </c>
      <c r="DM84" s="3">
        <v>0</v>
      </c>
      <c r="DN84" s="3">
        <v>0</v>
      </c>
      <c r="DO84" s="3">
        <v>0</v>
      </c>
      <c r="DP84" s="3">
        <v>0</v>
      </c>
      <c r="DQ84" s="1" t="s">
        <v>154</v>
      </c>
      <c r="DR84" s="1" t="s">
        <v>157</v>
      </c>
      <c r="DS84" s="3">
        <v>120</v>
      </c>
      <c r="DT84" s="3">
        <v>70</v>
      </c>
      <c r="DU84" s="5">
        <v>70</v>
      </c>
      <c r="DV84" s="3">
        <v>13</v>
      </c>
      <c r="DW84" s="1" t="s">
        <v>160</v>
      </c>
      <c r="DX84" s="3">
        <v>1</v>
      </c>
      <c r="DY84" s="3">
        <v>2</v>
      </c>
      <c r="DZ84" s="7">
        <f t="shared" si="213"/>
        <v>1.5</v>
      </c>
      <c r="EA84" s="1" t="s">
        <v>543</v>
      </c>
      <c r="EB84" s="3">
        <v>1</v>
      </c>
      <c r="EC84" s="3">
        <v>0</v>
      </c>
      <c r="ED84" s="3">
        <v>0</v>
      </c>
      <c r="EE84" s="3">
        <v>1</v>
      </c>
      <c r="EF84" s="3">
        <v>1</v>
      </c>
      <c r="EG84" s="3">
        <v>1</v>
      </c>
      <c r="EH84" s="3">
        <v>0</v>
      </c>
      <c r="EI84" s="3">
        <v>0</v>
      </c>
      <c r="EJ84" s="3">
        <v>0</v>
      </c>
      <c r="EK84" s="3">
        <v>0</v>
      </c>
      <c r="EL84" s="3">
        <v>0</v>
      </c>
      <c r="EM84" s="1" t="s">
        <v>154</v>
      </c>
      <c r="EN84" s="1" t="s">
        <v>154</v>
      </c>
      <c r="EP84" s="5">
        <v>350</v>
      </c>
      <c r="EQ84" s="3">
        <v>350</v>
      </c>
      <c r="ER84" s="3">
        <v>13</v>
      </c>
      <c r="ES84" s="1" t="s">
        <v>160</v>
      </c>
      <c r="ET84" s="3">
        <v>1</v>
      </c>
      <c r="EU84" s="3">
        <v>2</v>
      </c>
      <c r="EV84" s="7">
        <f t="shared" si="216"/>
        <v>1.5</v>
      </c>
      <c r="EW84" s="1" t="s">
        <v>543</v>
      </c>
      <c r="EX84" s="3">
        <v>1</v>
      </c>
      <c r="EY84" s="3">
        <v>0</v>
      </c>
      <c r="EZ84" s="3">
        <v>0</v>
      </c>
      <c r="FA84" s="3">
        <v>1</v>
      </c>
      <c r="FB84" s="3">
        <v>1</v>
      </c>
      <c r="FC84" s="3">
        <v>1</v>
      </c>
      <c r="FD84" s="3">
        <v>0</v>
      </c>
      <c r="FE84" s="3">
        <v>0</v>
      </c>
      <c r="FF84" s="3">
        <v>0</v>
      </c>
      <c r="FG84" s="3">
        <v>0</v>
      </c>
      <c r="FH84" s="3">
        <v>0</v>
      </c>
      <c r="FI84" s="1" t="s">
        <v>544</v>
      </c>
      <c r="FJ84" s="1">
        <v>21821776</v>
      </c>
      <c r="FK84" s="1" t="s">
        <v>545</v>
      </c>
      <c r="FL84" s="1" t="s">
        <v>546</v>
      </c>
      <c r="FM84" s="1">
        <v>110</v>
      </c>
    </row>
    <row r="85" spans="1:169" x14ac:dyDescent="0.25">
      <c r="A85" s="1" t="s">
        <v>1034</v>
      </c>
      <c r="B85" s="1" t="s">
        <v>168</v>
      </c>
      <c r="C85" s="17" t="s">
        <v>1137</v>
      </c>
      <c r="D85" s="3" t="s">
        <v>1284</v>
      </c>
      <c r="E85" s="12" t="s">
        <v>1169</v>
      </c>
      <c r="F85" s="3" t="s">
        <v>1229</v>
      </c>
      <c r="G85" s="1" t="s">
        <v>547</v>
      </c>
      <c r="H85" s="1" t="s">
        <v>1562</v>
      </c>
      <c r="I85" s="1" t="s">
        <v>165</v>
      </c>
      <c r="J85" s="1" t="s">
        <v>153</v>
      </c>
      <c r="K85" s="1" t="s">
        <v>154</v>
      </c>
      <c r="L85" s="1" t="s">
        <v>154</v>
      </c>
      <c r="N85" s="3">
        <v>360</v>
      </c>
      <c r="O85" s="5">
        <v>360</v>
      </c>
      <c r="P85" s="3">
        <v>13</v>
      </c>
      <c r="Q85" s="1" t="s">
        <v>155</v>
      </c>
      <c r="R85" s="3">
        <v>2</v>
      </c>
      <c r="S85" s="3">
        <v>10</v>
      </c>
      <c r="T85" s="7">
        <f t="shared" si="210"/>
        <v>6</v>
      </c>
      <c r="U85" s="1" t="s">
        <v>543</v>
      </c>
      <c r="V85" s="3">
        <v>1</v>
      </c>
      <c r="W85" s="3">
        <v>0</v>
      </c>
      <c r="X85" s="3">
        <v>0</v>
      </c>
      <c r="Y85" s="3">
        <v>1</v>
      </c>
      <c r="Z85" s="3">
        <v>1</v>
      </c>
      <c r="AA85" s="3">
        <v>1</v>
      </c>
      <c r="AB85" s="3">
        <v>0</v>
      </c>
      <c r="AC85" s="3">
        <v>0</v>
      </c>
      <c r="AD85" s="3">
        <v>0</v>
      </c>
      <c r="AE85" s="3">
        <v>0</v>
      </c>
      <c r="AF85" s="3">
        <v>0</v>
      </c>
      <c r="AG85" s="1" t="s">
        <v>154</v>
      </c>
      <c r="AH85" s="1" t="s">
        <v>154</v>
      </c>
      <c r="AJ85" s="3">
        <v>350</v>
      </c>
      <c r="AK85" s="5">
        <v>350</v>
      </c>
      <c r="AL85" s="3">
        <v>13</v>
      </c>
      <c r="AM85" s="1" t="s">
        <v>155</v>
      </c>
      <c r="AN85" s="3">
        <v>2</v>
      </c>
      <c r="AO85" s="3">
        <v>10</v>
      </c>
      <c r="AP85" s="7">
        <f t="shared" ref="AP85:AP90" si="218">AVERAGE(AN85:AO85)</f>
        <v>6</v>
      </c>
      <c r="AQ85" s="1" t="s">
        <v>543</v>
      </c>
      <c r="AR85" s="3">
        <v>1</v>
      </c>
      <c r="AS85" s="3">
        <v>0</v>
      </c>
      <c r="AT85" s="3">
        <v>0</v>
      </c>
      <c r="AU85" s="3">
        <v>1</v>
      </c>
      <c r="AV85" s="3">
        <v>1</v>
      </c>
      <c r="AW85" s="3">
        <v>1</v>
      </c>
      <c r="AX85" s="3">
        <v>0</v>
      </c>
      <c r="AY85" s="3">
        <v>0</v>
      </c>
      <c r="AZ85" s="3">
        <v>0</v>
      </c>
      <c r="BA85" s="3">
        <v>0</v>
      </c>
      <c r="BB85" s="3">
        <v>0</v>
      </c>
      <c r="BC85" s="1" t="s">
        <v>154</v>
      </c>
      <c r="BD85" s="1" t="s">
        <v>154</v>
      </c>
      <c r="BF85" s="3">
        <v>80</v>
      </c>
      <c r="BG85" s="5">
        <v>80</v>
      </c>
      <c r="BH85" s="3">
        <v>13</v>
      </c>
      <c r="BI85" s="1" t="s">
        <v>160</v>
      </c>
      <c r="BJ85" s="1">
        <v>1</v>
      </c>
      <c r="BK85" s="1">
        <v>2</v>
      </c>
      <c r="BL85" s="7">
        <f t="shared" si="212"/>
        <v>1.5</v>
      </c>
      <c r="BM85" s="1" t="s">
        <v>539</v>
      </c>
      <c r="BN85" s="3">
        <v>1</v>
      </c>
      <c r="BO85" s="3">
        <v>0</v>
      </c>
      <c r="BP85" s="3">
        <v>0</v>
      </c>
      <c r="BQ85" s="3">
        <v>1</v>
      </c>
      <c r="BR85" s="3">
        <v>0</v>
      </c>
      <c r="BS85" s="3">
        <v>1</v>
      </c>
      <c r="BT85" s="3">
        <v>0</v>
      </c>
      <c r="BU85" s="3">
        <v>0</v>
      </c>
      <c r="BV85" s="3">
        <v>0</v>
      </c>
      <c r="BW85" s="3">
        <v>0</v>
      </c>
      <c r="BX85" s="3">
        <v>0</v>
      </c>
      <c r="BY85" s="1" t="s">
        <v>154</v>
      </c>
      <c r="BZ85" s="1" t="s">
        <v>157</v>
      </c>
      <c r="CA85" s="3"/>
      <c r="CB85" s="3">
        <v>170</v>
      </c>
      <c r="CC85" s="5">
        <v>170</v>
      </c>
      <c r="CD85" s="3">
        <v>13</v>
      </c>
      <c r="CE85" s="1" t="s">
        <v>155</v>
      </c>
      <c r="CF85" s="3">
        <v>2</v>
      </c>
      <c r="CG85" s="3">
        <v>3</v>
      </c>
      <c r="CH85" s="7">
        <f t="shared" si="217"/>
        <v>2.5</v>
      </c>
      <c r="CI85" s="1" t="s">
        <v>539</v>
      </c>
      <c r="CJ85" s="3">
        <v>1</v>
      </c>
      <c r="CK85" s="3">
        <v>0</v>
      </c>
      <c r="CL85" s="3">
        <v>0</v>
      </c>
      <c r="CM85" s="3">
        <v>1</v>
      </c>
      <c r="CN85" s="3">
        <v>0</v>
      </c>
      <c r="CO85" s="3">
        <v>1</v>
      </c>
      <c r="CP85" s="3">
        <v>0</v>
      </c>
      <c r="CQ85" s="3">
        <v>0</v>
      </c>
      <c r="CR85" s="3">
        <v>0</v>
      </c>
      <c r="CS85" s="3">
        <v>0</v>
      </c>
      <c r="CT85" s="3">
        <v>0</v>
      </c>
      <c r="CU85" s="1" t="s">
        <v>154</v>
      </c>
      <c r="CV85" s="1" t="s">
        <v>154</v>
      </c>
      <c r="CW85" s="3">
        <v>80</v>
      </c>
      <c r="CX85" s="3">
        <v>100</v>
      </c>
      <c r="CY85" s="4">
        <f t="shared" si="214"/>
        <v>125</v>
      </c>
      <c r="CZ85" s="3">
        <v>13</v>
      </c>
      <c r="DA85" s="1" t="s">
        <v>160</v>
      </c>
      <c r="DB85" s="3">
        <v>2</v>
      </c>
      <c r="DC85" s="3">
        <v>3</v>
      </c>
      <c r="DD85" s="7">
        <f t="shared" si="215"/>
        <v>2.5</v>
      </c>
      <c r="DE85" s="1" t="s">
        <v>539</v>
      </c>
      <c r="DF85" s="3">
        <v>1</v>
      </c>
      <c r="DG85" s="3">
        <v>0</v>
      </c>
      <c r="DH85" s="3">
        <v>0</v>
      </c>
      <c r="DI85" s="3">
        <v>1</v>
      </c>
      <c r="DJ85" s="3">
        <v>0</v>
      </c>
      <c r="DK85" s="3">
        <v>1</v>
      </c>
      <c r="DL85" s="3">
        <v>0</v>
      </c>
      <c r="DM85" s="3">
        <v>0</v>
      </c>
      <c r="DN85" s="3">
        <v>0</v>
      </c>
      <c r="DO85" s="3">
        <v>0</v>
      </c>
      <c r="DP85" s="3">
        <v>0</v>
      </c>
      <c r="DQ85" s="1" t="s">
        <v>154</v>
      </c>
      <c r="DR85" s="1" t="s">
        <v>157</v>
      </c>
      <c r="DS85" s="3">
        <v>120</v>
      </c>
      <c r="DT85" s="3">
        <v>70</v>
      </c>
      <c r="DU85" s="5">
        <v>70</v>
      </c>
      <c r="DV85" s="3">
        <v>13</v>
      </c>
      <c r="DW85" s="1" t="s">
        <v>160</v>
      </c>
      <c r="DX85" s="3">
        <v>1</v>
      </c>
      <c r="DY85" s="3">
        <v>2</v>
      </c>
      <c r="DZ85" s="7">
        <f t="shared" si="213"/>
        <v>1.5</v>
      </c>
      <c r="EA85" s="1" t="s">
        <v>539</v>
      </c>
      <c r="EB85" s="3">
        <v>1</v>
      </c>
      <c r="EC85" s="3">
        <v>0</v>
      </c>
      <c r="ED85" s="3">
        <v>0</v>
      </c>
      <c r="EE85" s="3">
        <v>1</v>
      </c>
      <c r="EF85" s="3">
        <v>0</v>
      </c>
      <c r="EG85" s="3">
        <v>1</v>
      </c>
      <c r="EH85" s="3">
        <v>0</v>
      </c>
      <c r="EI85" s="3">
        <v>0</v>
      </c>
      <c r="EJ85" s="3">
        <v>0</v>
      </c>
      <c r="EK85" s="3">
        <v>0</v>
      </c>
      <c r="EL85" s="3">
        <v>0</v>
      </c>
      <c r="EM85" s="1" t="s">
        <v>154</v>
      </c>
      <c r="EN85" s="1" t="s">
        <v>154</v>
      </c>
      <c r="EP85" s="5">
        <v>380</v>
      </c>
      <c r="EQ85" s="3">
        <v>380</v>
      </c>
      <c r="ER85" s="3">
        <v>13</v>
      </c>
      <c r="ES85" s="1" t="s">
        <v>160</v>
      </c>
      <c r="ET85" s="3">
        <v>2</v>
      </c>
      <c r="EU85" s="3">
        <v>3</v>
      </c>
      <c r="EV85" s="7">
        <f t="shared" si="216"/>
        <v>2.5</v>
      </c>
      <c r="EW85" s="1" t="s">
        <v>539</v>
      </c>
      <c r="EX85" s="3">
        <v>1</v>
      </c>
      <c r="EY85" s="3">
        <v>0</v>
      </c>
      <c r="EZ85" s="3">
        <v>0</v>
      </c>
      <c r="FA85" s="3">
        <v>1</v>
      </c>
      <c r="FB85" s="3">
        <v>0</v>
      </c>
      <c r="FC85" s="3">
        <v>1</v>
      </c>
      <c r="FD85" s="3">
        <v>0</v>
      </c>
      <c r="FE85" s="3">
        <v>0</v>
      </c>
      <c r="FF85" s="3">
        <v>0</v>
      </c>
      <c r="FG85" s="3">
        <v>0</v>
      </c>
      <c r="FH85" s="3">
        <v>0</v>
      </c>
      <c r="FI85" s="1" t="s">
        <v>544</v>
      </c>
      <c r="FJ85" s="1">
        <v>21821777</v>
      </c>
      <c r="FK85" s="1" t="s">
        <v>548</v>
      </c>
      <c r="FL85" s="1" t="s">
        <v>549</v>
      </c>
      <c r="FM85" s="1">
        <v>111</v>
      </c>
    </row>
    <row r="86" spans="1:169" x14ac:dyDescent="0.25">
      <c r="A86" s="1" t="s">
        <v>934</v>
      </c>
      <c r="B86" s="1" t="s">
        <v>151</v>
      </c>
      <c r="C86" s="17" t="s">
        <v>1139</v>
      </c>
      <c r="D86" s="3" t="s">
        <v>1286</v>
      </c>
      <c r="E86" s="12" t="s">
        <v>1188</v>
      </c>
      <c r="F86" s="3" t="s">
        <v>1248</v>
      </c>
      <c r="G86" s="1" t="s">
        <v>865</v>
      </c>
      <c r="H86" s="1" t="s">
        <v>1577</v>
      </c>
      <c r="I86" s="1" t="s">
        <v>165</v>
      </c>
      <c r="J86" s="1" t="s">
        <v>159</v>
      </c>
      <c r="K86" s="1" t="s">
        <v>154</v>
      </c>
      <c r="L86" s="1" t="s">
        <v>154</v>
      </c>
      <c r="N86" s="3">
        <v>365</v>
      </c>
      <c r="O86" s="5">
        <v>365</v>
      </c>
      <c r="P86" s="3">
        <v>17</v>
      </c>
      <c r="Q86" s="1" t="s">
        <v>160</v>
      </c>
      <c r="R86" s="3">
        <v>2</v>
      </c>
      <c r="S86" s="3">
        <v>3</v>
      </c>
      <c r="T86" s="7">
        <f t="shared" si="210"/>
        <v>2.5</v>
      </c>
      <c r="U86" s="1" t="s">
        <v>796</v>
      </c>
      <c r="V86" s="3">
        <v>1</v>
      </c>
      <c r="W86" s="3">
        <v>0</v>
      </c>
      <c r="X86" s="3">
        <v>1</v>
      </c>
      <c r="Y86" s="3">
        <v>0</v>
      </c>
      <c r="Z86" s="3">
        <v>0</v>
      </c>
      <c r="AA86" s="3">
        <v>0</v>
      </c>
      <c r="AB86" s="3">
        <v>1</v>
      </c>
      <c r="AC86" s="3">
        <v>0</v>
      </c>
      <c r="AD86" s="3">
        <v>0</v>
      </c>
      <c r="AE86" s="3">
        <v>0</v>
      </c>
      <c r="AF86" s="3">
        <v>0</v>
      </c>
      <c r="AG86" s="1" t="s">
        <v>154</v>
      </c>
      <c r="AH86" s="1" t="s">
        <v>154</v>
      </c>
      <c r="AJ86" s="3">
        <v>350</v>
      </c>
      <c r="AK86" s="5">
        <v>350</v>
      </c>
      <c r="AL86" s="3">
        <v>17</v>
      </c>
      <c r="AM86" s="1" t="s">
        <v>160</v>
      </c>
      <c r="AN86" s="3">
        <v>2</v>
      </c>
      <c r="AO86" s="3">
        <v>3</v>
      </c>
      <c r="AP86" s="7">
        <f t="shared" si="218"/>
        <v>2.5</v>
      </c>
      <c r="AQ86" s="1" t="s">
        <v>796</v>
      </c>
      <c r="AR86" s="3">
        <v>1</v>
      </c>
      <c r="AS86" s="3">
        <v>0</v>
      </c>
      <c r="AT86" s="3">
        <v>1</v>
      </c>
      <c r="AU86" s="3">
        <v>0</v>
      </c>
      <c r="AV86" s="3">
        <v>0</v>
      </c>
      <c r="AW86" s="3">
        <v>0</v>
      </c>
      <c r="AX86" s="3">
        <v>1</v>
      </c>
      <c r="AY86" s="3">
        <v>0</v>
      </c>
      <c r="AZ86" s="3">
        <v>0</v>
      </c>
      <c r="BA86" s="3">
        <v>0</v>
      </c>
      <c r="BB86" s="3">
        <v>0</v>
      </c>
      <c r="BC86" s="1" t="s">
        <v>154</v>
      </c>
      <c r="BD86" s="1" t="s">
        <v>154</v>
      </c>
      <c r="BF86" s="3">
        <v>70</v>
      </c>
      <c r="BG86" s="5">
        <v>70</v>
      </c>
      <c r="BH86" s="3">
        <v>23</v>
      </c>
      <c r="BI86" s="1" t="s">
        <v>160</v>
      </c>
      <c r="BJ86" s="3">
        <v>3</v>
      </c>
      <c r="BK86" s="3">
        <v>4</v>
      </c>
      <c r="BL86" s="7">
        <f t="shared" si="212"/>
        <v>3.5</v>
      </c>
      <c r="BM86" s="1" t="s">
        <v>796</v>
      </c>
      <c r="BN86" s="3">
        <v>1</v>
      </c>
      <c r="BO86" s="3">
        <v>0</v>
      </c>
      <c r="BP86" s="3">
        <v>1</v>
      </c>
      <c r="BQ86" s="3">
        <v>0</v>
      </c>
      <c r="BR86" s="3">
        <v>0</v>
      </c>
      <c r="BS86" s="3">
        <v>0</v>
      </c>
      <c r="BT86" s="3">
        <v>1</v>
      </c>
      <c r="BU86" s="3">
        <v>0</v>
      </c>
      <c r="BV86" s="3">
        <v>0</v>
      </c>
      <c r="BW86" s="3">
        <v>0</v>
      </c>
      <c r="BX86" s="3">
        <v>0</v>
      </c>
      <c r="BY86" s="1" t="s">
        <v>157</v>
      </c>
      <c r="CH86" s="7"/>
      <c r="CU86" s="1" t="s">
        <v>154</v>
      </c>
      <c r="CV86" s="1" t="s">
        <v>154</v>
      </c>
      <c r="CW86" s="3">
        <v>1</v>
      </c>
      <c r="CX86" s="3">
        <v>100</v>
      </c>
      <c r="CY86" s="4">
        <v>100</v>
      </c>
      <c r="CZ86" s="3">
        <v>23</v>
      </c>
      <c r="DA86" s="1" t="s">
        <v>160</v>
      </c>
      <c r="DB86" s="3">
        <v>3</v>
      </c>
      <c r="DC86" s="3">
        <v>4</v>
      </c>
      <c r="DD86" s="7">
        <f t="shared" si="215"/>
        <v>3.5</v>
      </c>
      <c r="DE86" s="1" t="s">
        <v>796</v>
      </c>
      <c r="DF86" s="3">
        <v>1</v>
      </c>
      <c r="DG86" s="3">
        <v>0</v>
      </c>
      <c r="DH86" s="3">
        <v>1</v>
      </c>
      <c r="DI86" s="3">
        <v>0</v>
      </c>
      <c r="DJ86" s="3">
        <v>0</v>
      </c>
      <c r="DK86" s="3">
        <v>0</v>
      </c>
      <c r="DL86" s="3">
        <v>1</v>
      </c>
      <c r="DM86" s="3">
        <v>0</v>
      </c>
      <c r="DN86" s="3">
        <v>0</v>
      </c>
      <c r="DO86" s="3">
        <v>0</v>
      </c>
      <c r="DP86" s="3">
        <v>0</v>
      </c>
      <c r="DQ86" s="1" t="s">
        <v>154</v>
      </c>
      <c r="DR86" s="1" t="s">
        <v>154</v>
      </c>
      <c r="DT86" s="3">
        <v>70</v>
      </c>
      <c r="DU86" s="5">
        <v>70</v>
      </c>
      <c r="DV86" s="3">
        <v>23</v>
      </c>
      <c r="DW86" s="1" t="s">
        <v>160</v>
      </c>
      <c r="DX86" s="3">
        <v>3</v>
      </c>
      <c r="DY86" s="3">
        <v>4</v>
      </c>
      <c r="DZ86" s="7">
        <f t="shared" si="213"/>
        <v>3.5</v>
      </c>
      <c r="EA86" s="1" t="s">
        <v>796</v>
      </c>
      <c r="EB86" s="3">
        <v>1</v>
      </c>
      <c r="EC86" s="3">
        <v>0</v>
      </c>
      <c r="ED86" s="3">
        <v>1</v>
      </c>
      <c r="EE86" s="3">
        <v>0</v>
      </c>
      <c r="EF86" s="3">
        <v>0</v>
      </c>
      <c r="EG86" s="3">
        <v>0</v>
      </c>
      <c r="EH86" s="3">
        <v>1</v>
      </c>
      <c r="EI86" s="3">
        <v>0</v>
      </c>
      <c r="EJ86" s="3">
        <v>0</v>
      </c>
      <c r="EK86" s="3">
        <v>0</v>
      </c>
      <c r="EL86" s="3">
        <v>0</v>
      </c>
      <c r="EM86" s="1" t="s">
        <v>154</v>
      </c>
      <c r="EN86" s="1" t="s">
        <v>154</v>
      </c>
      <c r="EP86" s="5">
        <v>350</v>
      </c>
      <c r="EQ86" s="3">
        <v>350</v>
      </c>
      <c r="ER86" s="3">
        <v>23</v>
      </c>
      <c r="ES86" s="1" t="s">
        <v>160</v>
      </c>
      <c r="ET86" s="3">
        <v>3</v>
      </c>
      <c r="EU86" s="3">
        <v>4</v>
      </c>
      <c r="EV86" s="7">
        <f t="shared" si="216"/>
        <v>3.5</v>
      </c>
      <c r="EW86" s="1" t="s">
        <v>796</v>
      </c>
      <c r="EX86" s="3">
        <v>1</v>
      </c>
      <c r="EY86" s="3">
        <v>0</v>
      </c>
      <c r="EZ86" s="3">
        <v>1</v>
      </c>
      <c r="FA86" s="3">
        <v>0</v>
      </c>
      <c r="FB86" s="3">
        <v>0</v>
      </c>
      <c r="FC86" s="3">
        <v>0</v>
      </c>
      <c r="FD86" s="3">
        <v>1</v>
      </c>
      <c r="FE86" s="3">
        <v>0</v>
      </c>
      <c r="FF86" s="3">
        <v>0</v>
      </c>
      <c r="FG86" s="3">
        <v>0</v>
      </c>
      <c r="FH86" s="3">
        <v>0</v>
      </c>
      <c r="FI86" s="1" t="s">
        <v>866</v>
      </c>
      <c r="FJ86" s="1">
        <v>21920821</v>
      </c>
      <c r="FK86" s="1" t="s">
        <v>867</v>
      </c>
      <c r="FL86" s="1" t="s">
        <v>868</v>
      </c>
      <c r="FM86" s="1">
        <v>219</v>
      </c>
    </row>
    <row r="87" spans="1:169" x14ac:dyDescent="0.25">
      <c r="A87" s="1" t="s">
        <v>956</v>
      </c>
      <c r="B87" s="1" t="s">
        <v>169</v>
      </c>
      <c r="C87" s="1" t="s">
        <v>1138</v>
      </c>
      <c r="D87" s="3" t="s">
        <v>1285</v>
      </c>
      <c r="E87" s="12" t="s">
        <v>1177</v>
      </c>
      <c r="F87" s="3" t="s">
        <v>1237</v>
      </c>
      <c r="G87" s="1" t="s">
        <v>823</v>
      </c>
      <c r="H87" s="1" t="s">
        <v>1394</v>
      </c>
      <c r="I87" s="1" t="s">
        <v>165</v>
      </c>
      <c r="J87" s="1" t="s">
        <v>159</v>
      </c>
      <c r="K87" s="1" t="s">
        <v>154</v>
      </c>
      <c r="L87" s="1" t="s">
        <v>154</v>
      </c>
      <c r="N87" s="3">
        <v>390</v>
      </c>
      <c r="O87" s="5">
        <v>390</v>
      </c>
      <c r="P87" s="3">
        <v>24</v>
      </c>
      <c r="Q87" s="1" t="s">
        <v>160</v>
      </c>
      <c r="R87" s="3">
        <v>2</v>
      </c>
      <c r="S87" s="3">
        <v>6</v>
      </c>
      <c r="T87" s="7">
        <f t="shared" si="210"/>
        <v>4</v>
      </c>
      <c r="U87" s="1" t="s">
        <v>374</v>
      </c>
      <c r="V87" s="3">
        <v>1</v>
      </c>
      <c r="W87" s="3">
        <v>1</v>
      </c>
      <c r="X87" s="3">
        <v>0</v>
      </c>
      <c r="Y87" s="3">
        <v>1</v>
      </c>
      <c r="Z87" s="3">
        <v>0</v>
      </c>
      <c r="AA87" s="3">
        <v>0</v>
      </c>
      <c r="AB87" s="3">
        <v>1</v>
      </c>
      <c r="AC87" s="3">
        <v>0</v>
      </c>
      <c r="AD87" s="3">
        <v>0</v>
      </c>
      <c r="AE87" s="3">
        <v>0</v>
      </c>
      <c r="AF87" s="3">
        <v>0</v>
      </c>
      <c r="AG87" s="1" t="s">
        <v>154</v>
      </c>
      <c r="AH87" s="1" t="s">
        <v>154</v>
      </c>
      <c r="AJ87" s="3">
        <v>390</v>
      </c>
      <c r="AK87" s="5">
        <v>390</v>
      </c>
      <c r="AL87" s="3">
        <v>24</v>
      </c>
      <c r="AM87" s="1" t="s">
        <v>160</v>
      </c>
      <c r="AN87" s="3">
        <v>2</v>
      </c>
      <c r="AO87" s="3">
        <v>6</v>
      </c>
      <c r="AP87" s="7">
        <f t="shared" si="218"/>
        <v>4</v>
      </c>
      <c r="AQ87" s="1" t="s">
        <v>374</v>
      </c>
      <c r="AR87" s="3">
        <v>1</v>
      </c>
      <c r="AS87" s="3">
        <v>1</v>
      </c>
      <c r="AT87" s="3">
        <v>0</v>
      </c>
      <c r="AU87" s="3">
        <v>1</v>
      </c>
      <c r="AV87" s="3">
        <v>0</v>
      </c>
      <c r="AW87" s="3">
        <v>0</v>
      </c>
      <c r="AX87" s="3">
        <v>1</v>
      </c>
      <c r="AY87" s="3">
        <v>0</v>
      </c>
      <c r="AZ87" s="3">
        <v>0</v>
      </c>
      <c r="BA87" s="3">
        <v>0</v>
      </c>
      <c r="BB87" s="3">
        <v>0</v>
      </c>
      <c r="BC87" s="1" t="s">
        <v>154</v>
      </c>
      <c r="BD87" s="1" t="s">
        <v>154</v>
      </c>
      <c r="BF87" s="3">
        <v>110</v>
      </c>
      <c r="BG87" s="5">
        <v>110</v>
      </c>
      <c r="BH87" s="3">
        <v>15</v>
      </c>
      <c r="BI87" s="1" t="s">
        <v>160</v>
      </c>
      <c r="BJ87" s="3">
        <v>1</v>
      </c>
      <c r="BK87" s="3">
        <v>2</v>
      </c>
      <c r="BL87" s="7">
        <f t="shared" si="212"/>
        <v>1.5</v>
      </c>
      <c r="BM87" s="1" t="s">
        <v>374</v>
      </c>
      <c r="BN87" s="3">
        <v>1</v>
      </c>
      <c r="BO87" s="3">
        <v>1</v>
      </c>
      <c r="BP87" s="3">
        <v>0</v>
      </c>
      <c r="BQ87" s="3">
        <v>1</v>
      </c>
      <c r="BR87" s="3">
        <v>0</v>
      </c>
      <c r="BS87" s="3">
        <v>0</v>
      </c>
      <c r="BT87" s="3">
        <v>1</v>
      </c>
      <c r="BU87" s="3">
        <v>0</v>
      </c>
      <c r="BV87" s="3">
        <v>0</v>
      </c>
      <c r="BW87" s="3">
        <v>0</v>
      </c>
      <c r="BX87" s="3">
        <v>0</v>
      </c>
      <c r="BY87" s="1" t="s">
        <v>157</v>
      </c>
      <c r="CH87" s="7"/>
      <c r="CU87" s="1" t="s">
        <v>154</v>
      </c>
      <c r="CV87" s="1" t="s">
        <v>154</v>
      </c>
      <c r="CW87" s="3">
        <v>100</v>
      </c>
      <c r="CX87" s="3">
        <v>100</v>
      </c>
      <c r="CY87" s="4">
        <f>CX87/CW87*100</f>
        <v>100</v>
      </c>
      <c r="CZ87" s="3">
        <v>15</v>
      </c>
      <c r="DA87" s="1" t="s">
        <v>160</v>
      </c>
      <c r="DB87" s="3">
        <v>1</v>
      </c>
      <c r="DC87" s="3">
        <v>2</v>
      </c>
      <c r="DD87" s="7">
        <f t="shared" si="215"/>
        <v>1.5</v>
      </c>
      <c r="DE87" s="1" t="s">
        <v>374</v>
      </c>
      <c r="DF87" s="3">
        <v>1</v>
      </c>
      <c r="DG87" s="3">
        <v>1</v>
      </c>
      <c r="DH87" s="3">
        <v>0</v>
      </c>
      <c r="DI87" s="3">
        <v>1</v>
      </c>
      <c r="DJ87" s="3">
        <v>0</v>
      </c>
      <c r="DK87" s="3">
        <v>0</v>
      </c>
      <c r="DL87" s="3">
        <v>1</v>
      </c>
      <c r="DM87" s="3">
        <v>0</v>
      </c>
      <c r="DN87" s="3">
        <v>0</v>
      </c>
      <c r="DO87" s="3">
        <v>0</v>
      </c>
      <c r="DP87" s="3">
        <v>0</v>
      </c>
      <c r="DQ87" s="1" t="s">
        <v>154</v>
      </c>
      <c r="DR87" s="1" t="s">
        <v>154</v>
      </c>
      <c r="DT87" s="3">
        <v>80</v>
      </c>
      <c r="DU87" s="5">
        <v>80</v>
      </c>
      <c r="DV87" s="3">
        <v>15</v>
      </c>
      <c r="DW87" s="1" t="s">
        <v>160</v>
      </c>
      <c r="DX87" s="3">
        <v>1</v>
      </c>
      <c r="DY87" s="3">
        <v>2</v>
      </c>
      <c r="DZ87" s="7">
        <f t="shared" si="213"/>
        <v>1.5</v>
      </c>
      <c r="EA87" s="1" t="s">
        <v>374</v>
      </c>
      <c r="EB87" s="3">
        <v>1</v>
      </c>
      <c r="EC87" s="3">
        <v>1</v>
      </c>
      <c r="ED87" s="3">
        <v>0</v>
      </c>
      <c r="EE87" s="3">
        <v>1</v>
      </c>
      <c r="EF87" s="3">
        <v>0</v>
      </c>
      <c r="EG87" s="3">
        <v>0</v>
      </c>
      <c r="EH87" s="3">
        <v>1</v>
      </c>
      <c r="EI87" s="3">
        <v>0</v>
      </c>
      <c r="EJ87" s="3">
        <v>0</v>
      </c>
      <c r="EK87" s="3">
        <v>0</v>
      </c>
      <c r="EL87" s="3">
        <v>0</v>
      </c>
      <c r="EM87" s="1" t="s">
        <v>154</v>
      </c>
      <c r="EN87" s="1" t="s">
        <v>154</v>
      </c>
      <c r="EP87" s="5">
        <v>480</v>
      </c>
      <c r="EQ87" s="3">
        <v>480</v>
      </c>
      <c r="ER87" s="3">
        <v>15</v>
      </c>
      <c r="ES87" s="1" t="s">
        <v>160</v>
      </c>
      <c r="ET87" s="3">
        <v>1</v>
      </c>
      <c r="EU87" s="3">
        <v>2</v>
      </c>
      <c r="EV87" s="7">
        <f t="shared" si="216"/>
        <v>1.5</v>
      </c>
      <c r="EW87" s="1" t="s">
        <v>374</v>
      </c>
      <c r="EX87" s="3">
        <v>1</v>
      </c>
      <c r="EY87" s="3">
        <v>1</v>
      </c>
      <c r="EZ87" s="3">
        <v>0</v>
      </c>
      <c r="FA87" s="3">
        <v>1</v>
      </c>
      <c r="FB87" s="3">
        <v>0</v>
      </c>
      <c r="FC87" s="3">
        <v>0</v>
      </c>
      <c r="FD87" s="3">
        <v>1</v>
      </c>
      <c r="FE87" s="3">
        <v>0</v>
      </c>
      <c r="FF87" s="3">
        <v>0</v>
      </c>
      <c r="FG87" s="3">
        <v>0</v>
      </c>
      <c r="FH87" s="3">
        <v>0</v>
      </c>
      <c r="FJ87" s="1">
        <v>21905835</v>
      </c>
      <c r="FK87" s="1" t="s">
        <v>824</v>
      </c>
      <c r="FL87" s="1" t="s">
        <v>825</v>
      </c>
      <c r="FM87" s="1">
        <v>205</v>
      </c>
    </row>
    <row r="88" spans="1:169" x14ac:dyDescent="0.25">
      <c r="A88" s="1" t="s">
        <v>965</v>
      </c>
      <c r="B88" s="1" t="s">
        <v>168</v>
      </c>
      <c r="C88" s="1" t="s">
        <v>1138</v>
      </c>
      <c r="D88" s="3" t="s">
        <v>1285</v>
      </c>
      <c r="E88" s="12" t="s">
        <v>1177</v>
      </c>
      <c r="F88" s="3" t="s">
        <v>1237</v>
      </c>
      <c r="G88" s="1" t="s">
        <v>795</v>
      </c>
      <c r="H88" s="1" t="s">
        <v>1402</v>
      </c>
      <c r="I88" s="1" t="s">
        <v>165</v>
      </c>
      <c r="J88" s="1" t="s">
        <v>159</v>
      </c>
      <c r="K88" s="1" t="s">
        <v>154</v>
      </c>
      <c r="L88" s="1" t="s">
        <v>154</v>
      </c>
      <c r="N88" s="3">
        <v>390</v>
      </c>
      <c r="O88" s="5">
        <v>390</v>
      </c>
      <c r="P88" s="3">
        <v>15</v>
      </c>
      <c r="Q88" s="1" t="s">
        <v>160</v>
      </c>
      <c r="R88" s="3">
        <v>3</v>
      </c>
      <c r="S88" s="3">
        <v>7</v>
      </c>
      <c r="T88" s="7">
        <f t="shared" si="210"/>
        <v>5</v>
      </c>
      <c r="U88" s="1" t="s">
        <v>754</v>
      </c>
      <c r="V88" s="3">
        <v>1</v>
      </c>
      <c r="W88" s="3">
        <v>0</v>
      </c>
      <c r="X88" s="3">
        <v>0</v>
      </c>
      <c r="Y88" s="3">
        <v>0</v>
      </c>
      <c r="Z88" s="3">
        <v>1</v>
      </c>
      <c r="AA88" s="3">
        <v>0</v>
      </c>
      <c r="AB88" s="3">
        <v>1</v>
      </c>
      <c r="AC88" s="3">
        <v>0</v>
      </c>
      <c r="AD88" s="3">
        <v>0</v>
      </c>
      <c r="AE88" s="3">
        <v>0</v>
      </c>
      <c r="AF88" s="3">
        <v>0</v>
      </c>
      <c r="AG88" s="1" t="s">
        <v>154</v>
      </c>
      <c r="AH88" s="1" t="s">
        <v>154</v>
      </c>
      <c r="AJ88" s="3">
        <v>390</v>
      </c>
      <c r="AK88" s="5">
        <v>390</v>
      </c>
      <c r="AL88" s="3">
        <v>15</v>
      </c>
      <c r="AM88" s="1" t="s">
        <v>160</v>
      </c>
      <c r="AN88" s="3">
        <v>2</v>
      </c>
      <c r="AO88" s="3">
        <v>7</v>
      </c>
      <c r="AP88" s="7">
        <f t="shared" si="218"/>
        <v>4.5</v>
      </c>
      <c r="AQ88" s="1" t="s">
        <v>178</v>
      </c>
      <c r="AR88" s="3">
        <v>1</v>
      </c>
      <c r="AS88" s="3">
        <v>0</v>
      </c>
      <c r="AT88" s="3">
        <v>0</v>
      </c>
      <c r="AU88" s="3">
        <v>0</v>
      </c>
      <c r="AV88" s="3">
        <v>0</v>
      </c>
      <c r="AW88" s="3">
        <v>0</v>
      </c>
      <c r="AX88" s="3">
        <v>1</v>
      </c>
      <c r="AY88" s="3">
        <v>0</v>
      </c>
      <c r="AZ88" s="3">
        <v>0</v>
      </c>
      <c r="BA88" s="3">
        <v>0</v>
      </c>
      <c r="BB88" s="3">
        <v>0</v>
      </c>
      <c r="BC88" s="1" t="s">
        <v>154</v>
      </c>
      <c r="BD88" s="1" t="s">
        <v>154</v>
      </c>
      <c r="BF88" s="3">
        <v>150</v>
      </c>
      <c r="BG88" s="5">
        <v>150</v>
      </c>
      <c r="BH88" s="3">
        <v>15</v>
      </c>
      <c r="BI88" s="1" t="s">
        <v>160</v>
      </c>
      <c r="BJ88" s="3">
        <v>1</v>
      </c>
      <c r="BK88" s="3">
        <v>3</v>
      </c>
      <c r="BL88" s="7">
        <f t="shared" si="212"/>
        <v>2</v>
      </c>
      <c r="BM88" s="1" t="s">
        <v>178</v>
      </c>
      <c r="BN88" s="3">
        <v>1</v>
      </c>
      <c r="BO88" s="3">
        <v>0</v>
      </c>
      <c r="BP88" s="3">
        <v>0</v>
      </c>
      <c r="BQ88" s="3">
        <v>0</v>
      </c>
      <c r="BR88" s="3">
        <v>0</v>
      </c>
      <c r="BS88" s="3">
        <v>0</v>
      </c>
      <c r="BT88" s="3">
        <v>1</v>
      </c>
      <c r="BU88" s="3">
        <v>0</v>
      </c>
      <c r="BV88" s="3">
        <v>0</v>
      </c>
      <c r="BW88" s="3">
        <v>0</v>
      </c>
      <c r="BX88" s="3">
        <v>0</v>
      </c>
      <c r="BY88" s="1" t="s">
        <v>154</v>
      </c>
      <c r="BZ88" s="1" t="s">
        <v>154</v>
      </c>
      <c r="CB88" s="3">
        <v>300</v>
      </c>
      <c r="CC88" s="5">
        <v>300</v>
      </c>
      <c r="CD88" s="3">
        <v>15</v>
      </c>
      <c r="CE88" s="1" t="s">
        <v>160</v>
      </c>
      <c r="CF88" s="3">
        <v>1</v>
      </c>
      <c r="CG88" s="3">
        <v>1</v>
      </c>
      <c r="CH88" s="7">
        <f>AVERAGE(CF88:CG88)</f>
        <v>1</v>
      </c>
      <c r="CI88" s="1" t="s">
        <v>266</v>
      </c>
      <c r="CJ88" s="3">
        <v>1</v>
      </c>
      <c r="CK88" s="3">
        <v>0</v>
      </c>
      <c r="CL88" s="3">
        <v>1</v>
      </c>
      <c r="CM88" s="3">
        <v>0</v>
      </c>
      <c r="CN88" s="3">
        <v>1</v>
      </c>
      <c r="CO88" s="3">
        <v>0</v>
      </c>
      <c r="CP88" s="3">
        <v>0</v>
      </c>
      <c r="CQ88" s="3">
        <v>0</v>
      </c>
      <c r="CR88" s="3">
        <v>0</v>
      </c>
      <c r="CS88" s="3">
        <v>0</v>
      </c>
      <c r="CT88" s="3">
        <v>0</v>
      </c>
      <c r="CU88" s="1" t="s">
        <v>154</v>
      </c>
      <c r="CV88" s="1" t="s">
        <v>154</v>
      </c>
      <c r="CW88" s="3">
        <v>1</v>
      </c>
      <c r="CX88" s="3">
        <v>100</v>
      </c>
      <c r="CY88" s="4">
        <v>100</v>
      </c>
      <c r="CZ88" s="3">
        <v>15</v>
      </c>
      <c r="DA88" s="1" t="s">
        <v>160</v>
      </c>
      <c r="DB88" s="3">
        <v>1</v>
      </c>
      <c r="DC88" s="3">
        <v>2</v>
      </c>
      <c r="DD88" s="7">
        <f t="shared" si="215"/>
        <v>1.5</v>
      </c>
      <c r="DE88" s="1" t="s">
        <v>796</v>
      </c>
      <c r="DF88" s="3">
        <v>1</v>
      </c>
      <c r="DG88" s="3">
        <v>0</v>
      </c>
      <c r="DH88" s="3">
        <v>1</v>
      </c>
      <c r="DI88" s="3">
        <v>0</v>
      </c>
      <c r="DJ88" s="3">
        <v>0</v>
      </c>
      <c r="DK88" s="3">
        <v>0</v>
      </c>
      <c r="DL88" s="3">
        <v>1</v>
      </c>
      <c r="DM88" s="3">
        <v>0</v>
      </c>
      <c r="DN88" s="3">
        <v>0</v>
      </c>
      <c r="DO88" s="3">
        <v>0</v>
      </c>
      <c r="DP88" s="3">
        <v>0</v>
      </c>
      <c r="DQ88" s="1" t="s">
        <v>154</v>
      </c>
      <c r="DR88" s="1" t="s">
        <v>154</v>
      </c>
      <c r="DT88" s="3">
        <v>80</v>
      </c>
      <c r="DU88" s="5">
        <v>80</v>
      </c>
      <c r="DV88" s="3">
        <v>15</v>
      </c>
      <c r="DW88" s="1" t="s">
        <v>160</v>
      </c>
      <c r="DX88" s="3">
        <v>1</v>
      </c>
      <c r="DY88" s="3">
        <v>2</v>
      </c>
      <c r="DZ88" s="7">
        <f t="shared" si="213"/>
        <v>1.5</v>
      </c>
      <c r="EA88" s="1" t="s">
        <v>796</v>
      </c>
      <c r="EB88" s="3">
        <v>1</v>
      </c>
      <c r="EC88" s="3">
        <v>0</v>
      </c>
      <c r="ED88" s="3">
        <v>1</v>
      </c>
      <c r="EE88" s="3">
        <v>0</v>
      </c>
      <c r="EF88" s="3">
        <v>0</v>
      </c>
      <c r="EG88" s="3">
        <v>0</v>
      </c>
      <c r="EH88" s="3">
        <v>1</v>
      </c>
      <c r="EI88" s="3">
        <v>0</v>
      </c>
      <c r="EJ88" s="3">
        <v>0</v>
      </c>
      <c r="EK88" s="3">
        <v>0</v>
      </c>
      <c r="EL88" s="3">
        <v>0</v>
      </c>
      <c r="EM88" s="1" t="s">
        <v>154</v>
      </c>
      <c r="EN88" s="1" t="s">
        <v>154</v>
      </c>
      <c r="EP88" s="5">
        <v>80</v>
      </c>
      <c r="EQ88" s="3">
        <v>80</v>
      </c>
      <c r="ER88" s="3">
        <v>15</v>
      </c>
      <c r="ES88" s="1" t="s">
        <v>160</v>
      </c>
      <c r="ET88" s="3">
        <v>1</v>
      </c>
      <c r="EU88" s="3">
        <v>2</v>
      </c>
      <c r="EV88" s="7">
        <f t="shared" si="216"/>
        <v>1.5</v>
      </c>
      <c r="EW88" s="1" t="s">
        <v>797</v>
      </c>
      <c r="EX88" s="3">
        <v>1</v>
      </c>
      <c r="EY88" s="3">
        <v>0</v>
      </c>
      <c r="EZ88" s="3">
        <v>1</v>
      </c>
      <c r="FA88" s="3">
        <v>1</v>
      </c>
      <c r="FB88" s="3">
        <v>0</v>
      </c>
      <c r="FC88" s="3">
        <v>0</v>
      </c>
      <c r="FD88" s="3">
        <v>1</v>
      </c>
      <c r="FE88" s="3">
        <v>0</v>
      </c>
      <c r="FF88" s="3">
        <v>0</v>
      </c>
      <c r="FG88" s="3">
        <v>0</v>
      </c>
      <c r="FH88" s="3">
        <v>0</v>
      </c>
      <c r="FJ88" s="1">
        <v>21904289</v>
      </c>
      <c r="FK88" s="1" t="s">
        <v>798</v>
      </c>
      <c r="FL88" s="1" t="s">
        <v>799</v>
      </c>
      <c r="FM88" s="1">
        <v>197</v>
      </c>
    </row>
    <row r="89" spans="1:169" x14ac:dyDescent="0.25">
      <c r="A89" s="1" t="s">
        <v>966</v>
      </c>
      <c r="B89" s="1" t="s">
        <v>169</v>
      </c>
      <c r="C89" s="1" t="s">
        <v>1138</v>
      </c>
      <c r="D89" s="3" t="s">
        <v>1285</v>
      </c>
      <c r="E89" s="26" t="s">
        <v>1177</v>
      </c>
      <c r="F89" s="3" t="s">
        <v>1237</v>
      </c>
      <c r="G89" s="1" t="s">
        <v>820</v>
      </c>
      <c r="H89" s="1" t="s">
        <v>1402</v>
      </c>
      <c r="I89" s="1" t="s">
        <v>165</v>
      </c>
      <c r="J89" s="1" t="s">
        <v>159</v>
      </c>
      <c r="K89" s="1" t="s">
        <v>154</v>
      </c>
      <c r="L89" s="1" t="s">
        <v>154</v>
      </c>
      <c r="N89" s="3">
        <v>390</v>
      </c>
      <c r="O89" s="5">
        <v>390</v>
      </c>
      <c r="P89" s="3">
        <v>24</v>
      </c>
      <c r="Q89" s="1" t="s">
        <v>160</v>
      </c>
      <c r="R89" s="3">
        <v>2</v>
      </c>
      <c r="S89" s="3">
        <v>6</v>
      </c>
      <c r="T89" s="7">
        <f t="shared" si="210"/>
        <v>4</v>
      </c>
      <c r="U89" s="1" t="s">
        <v>236</v>
      </c>
      <c r="V89" s="3">
        <v>1</v>
      </c>
      <c r="W89" s="3">
        <v>0</v>
      </c>
      <c r="X89" s="3">
        <v>0</v>
      </c>
      <c r="Y89" s="3">
        <v>1</v>
      </c>
      <c r="Z89" s="3">
        <v>0</v>
      </c>
      <c r="AA89" s="3">
        <v>0</v>
      </c>
      <c r="AB89" s="3">
        <v>1</v>
      </c>
      <c r="AC89" s="3">
        <v>0</v>
      </c>
      <c r="AD89" s="3">
        <v>0</v>
      </c>
      <c r="AE89" s="3">
        <v>0</v>
      </c>
      <c r="AF89" s="3">
        <v>0</v>
      </c>
      <c r="AG89" s="1" t="s">
        <v>154</v>
      </c>
      <c r="AH89" s="1" t="s">
        <v>154</v>
      </c>
      <c r="AJ89" s="3">
        <v>390</v>
      </c>
      <c r="AK89" s="5">
        <v>390</v>
      </c>
      <c r="AL89" s="3">
        <v>24</v>
      </c>
      <c r="AM89" s="1" t="s">
        <v>160</v>
      </c>
      <c r="AN89" s="3">
        <v>2</v>
      </c>
      <c r="AO89" s="3">
        <v>7</v>
      </c>
      <c r="AP89" s="7">
        <f t="shared" si="218"/>
        <v>4.5</v>
      </c>
      <c r="AQ89" s="1" t="s">
        <v>236</v>
      </c>
      <c r="AR89" s="3">
        <v>1</v>
      </c>
      <c r="AS89" s="3">
        <v>0</v>
      </c>
      <c r="AT89" s="3">
        <v>0</v>
      </c>
      <c r="AU89" s="3">
        <v>1</v>
      </c>
      <c r="AV89" s="3">
        <v>0</v>
      </c>
      <c r="AW89" s="3">
        <v>0</v>
      </c>
      <c r="AX89" s="3">
        <v>1</v>
      </c>
      <c r="AY89" s="3">
        <v>0</v>
      </c>
      <c r="AZ89" s="3">
        <v>0</v>
      </c>
      <c r="BA89" s="3">
        <v>0</v>
      </c>
      <c r="BB89" s="3">
        <v>0</v>
      </c>
      <c r="BC89" s="1" t="s">
        <v>154</v>
      </c>
      <c r="BD89" s="1" t="s">
        <v>154</v>
      </c>
      <c r="BF89" s="3">
        <v>100</v>
      </c>
      <c r="BG89" s="5">
        <v>100</v>
      </c>
      <c r="BH89" s="3">
        <v>15</v>
      </c>
      <c r="BI89" s="1" t="s">
        <v>160</v>
      </c>
      <c r="BJ89" s="3">
        <v>1</v>
      </c>
      <c r="BK89" s="3">
        <v>2</v>
      </c>
      <c r="BL89" s="7">
        <f t="shared" si="212"/>
        <v>1.5</v>
      </c>
      <c r="BM89" s="1" t="s">
        <v>236</v>
      </c>
      <c r="BN89" s="3">
        <v>1</v>
      </c>
      <c r="BO89" s="3">
        <v>0</v>
      </c>
      <c r="BP89" s="3">
        <v>0</v>
      </c>
      <c r="BQ89" s="3">
        <v>1</v>
      </c>
      <c r="BR89" s="3">
        <v>0</v>
      </c>
      <c r="BS89" s="3">
        <v>0</v>
      </c>
      <c r="BT89" s="3">
        <v>1</v>
      </c>
      <c r="BU89" s="3">
        <v>0</v>
      </c>
      <c r="BV89" s="3">
        <v>0</v>
      </c>
      <c r="BW89" s="3">
        <v>0</v>
      </c>
      <c r="BX89" s="3">
        <v>0</v>
      </c>
      <c r="BY89" s="1" t="s">
        <v>157</v>
      </c>
      <c r="CH89" s="7"/>
      <c r="CU89" s="1" t="s">
        <v>154</v>
      </c>
      <c r="CV89" s="1" t="s">
        <v>154</v>
      </c>
      <c r="CW89" s="3">
        <v>100</v>
      </c>
      <c r="CX89" s="3">
        <v>100</v>
      </c>
      <c r="CY89" s="4">
        <v>100</v>
      </c>
      <c r="CZ89" s="3">
        <v>15</v>
      </c>
      <c r="DA89" s="1" t="s">
        <v>160</v>
      </c>
      <c r="DB89" s="3">
        <v>1</v>
      </c>
      <c r="DC89" s="3">
        <v>2</v>
      </c>
      <c r="DD89" s="7">
        <f t="shared" si="215"/>
        <v>1.5</v>
      </c>
      <c r="DE89" s="1" t="s">
        <v>236</v>
      </c>
      <c r="DF89" s="3">
        <v>1</v>
      </c>
      <c r="DG89" s="3">
        <v>0</v>
      </c>
      <c r="DH89" s="3">
        <v>0</v>
      </c>
      <c r="DI89" s="3">
        <v>1</v>
      </c>
      <c r="DJ89" s="3">
        <v>0</v>
      </c>
      <c r="DK89" s="3">
        <v>0</v>
      </c>
      <c r="DL89" s="3">
        <v>1</v>
      </c>
      <c r="DM89" s="3">
        <v>0</v>
      </c>
      <c r="DN89" s="3">
        <v>0</v>
      </c>
      <c r="DO89" s="3">
        <v>0</v>
      </c>
      <c r="DP89" s="3">
        <v>0</v>
      </c>
      <c r="DQ89" s="1" t="s">
        <v>154</v>
      </c>
      <c r="DR89" s="1" t="s">
        <v>154</v>
      </c>
      <c r="DT89" s="3">
        <v>70</v>
      </c>
      <c r="DU89" s="5">
        <v>70</v>
      </c>
      <c r="DV89" s="3">
        <v>15</v>
      </c>
      <c r="DW89" s="1" t="s">
        <v>160</v>
      </c>
      <c r="DX89" s="3">
        <v>1</v>
      </c>
      <c r="DY89" s="3">
        <v>2</v>
      </c>
      <c r="DZ89" s="7">
        <f t="shared" si="213"/>
        <v>1.5</v>
      </c>
      <c r="EA89" s="1" t="s">
        <v>236</v>
      </c>
      <c r="EB89" s="3">
        <v>1</v>
      </c>
      <c r="EC89" s="3">
        <v>0</v>
      </c>
      <c r="ED89" s="3">
        <v>0</v>
      </c>
      <c r="EE89" s="3">
        <v>1</v>
      </c>
      <c r="EF89" s="3">
        <v>0</v>
      </c>
      <c r="EG89" s="3">
        <v>0</v>
      </c>
      <c r="EH89" s="3">
        <v>1</v>
      </c>
      <c r="EI89" s="3">
        <v>0</v>
      </c>
      <c r="EJ89" s="3">
        <v>0</v>
      </c>
      <c r="EK89" s="3">
        <v>0</v>
      </c>
      <c r="EL89" s="3">
        <v>0</v>
      </c>
      <c r="EM89" s="1" t="s">
        <v>154</v>
      </c>
      <c r="EN89" s="1" t="s">
        <v>154</v>
      </c>
      <c r="EP89" s="5">
        <v>480</v>
      </c>
      <c r="EQ89" s="3">
        <v>480</v>
      </c>
      <c r="ER89" s="3">
        <v>15</v>
      </c>
      <c r="ES89" s="1" t="s">
        <v>160</v>
      </c>
      <c r="ET89" s="3">
        <v>1</v>
      </c>
      <c r="EU89" s="3">
        <v>2</v>
      </c>
      <c r="EV89" s="7">
        <f t="shared" si="216"/>
        <v>1.5</v>
      </c>
      <c r="EW89" s="1" t="s">
        <v>236</v>
      </c>
      <c r="EX89" s="3">
        <v>1</v>
      </c>
      <c r="EY89" s="3">
        <v>0</v>
      </c>
      <c r="EZ89" s="3">
        <v>0</v>
      </c>
      <c r="FA89" s="3">
        <v>1</v>
      </c>
      <c r="FB89" s="3">
        <v>0</v>
      </c>
      <c r="FC89" s="3">
        <v>0</v>
      </c>
      <c r="FD89" s="3">
        <v>1</v>
      </c>
      <c r="FE89" s="3">
        <v>0</v>
      </c>
      <c r="FF89" s="3">
        <v>0</v>
      </c>
      <c r="FG89" s="3">
        <v>0</v>
      </c>
      <c r="FH89" s="3">
        <v>0</v>
      </c>
      <c r="FJ89" s="1">
        <v>21905834</v>
      </c>
      <c r="FK89" s="1" t="s">
        <v>821</v>
      </c>
      <c r="FL89" s="1" t="s">
        <v>822</v>
      </c>
      <c r="FM89" s="1">
        <v>204</v>
      </c>
    </row>
    <row r="90" spans="1:169" x14ac:dyDescent="0.25">
      <c r="A90" s="1" t="s">
        <v>1043</v>
      </c>
      <c r="B90" s="1" t="s">
        <v>168</v>
      </c>
      <c r="C90" s="1" t="s">
        <v>1139</v>
      </c>
      <c r="D90" s="3" t="s">
        <v>1286</v>
      </c>
      <c r="E90" s="12" t="s">
        <v>1185</v>
      </c>
      <c r="F90" s="3" t="s">
        <v>1245</v>
      </c>
      <c r="G90" s="1" t="s">
        <v>587</v>
      </c>
      <c r="H90" s="1" t="s">
        <v>1583</v>
      </c>
      <c r="I90" s="1" t="s">
        <v>165</v>
      </c>
      <c r="J90" s="1" t="s">
        <v>159</v>
      </c>
      <c r="K90" s="1" t="s">
        <v>154</v>
      </c>
      <c r="L90" s="1" t="s">
        <v>154</v>
      </c>
      <c r="M90" s="1">
        <v>20</v>
      </c>
      <c r="N90" s="3">
        <v>7300</v>
      </c>
      <c r="O90" s="5">
        <f>N90/M90</f>
        <v>365</v>
      </c>
      <c r="P90" s="3">
        <v>17</v>
      </c>
      <c r="Q90" s="1" t="s">
        <v>160</v>
      </c>
      <c r="R90" s="3">
        <v>1</v>
      </c>
      <c r="S90" s="3">
        <v>7</v>
      </c>
      <c r="T90" s="7">
        <f t="shared" si="210"/>
        <v>4</v>
      </c>
      <c r="U90" s="1" t="s">
        <v>501</v>
      </c>
      <c r="V90" s="3">
        <v>1</v>
      </c>
      <c r="W90" s="3">
        <v>1</v>
      </c>
      <c r="X90" s="3">
        <v>0</v>
      </c>
      <c r="Y90" s="3">
        <v>1</v>
      </c>
      <c r="Z90" s="3">
        <v>0</v>
      </c>
      <c r="AA90" s="3">
        <v>0</v>
      </c>
      <c r="AB90" s="3">
        <v>0</v>
      </c>
      <c r="AC90" s="3">
        <v>0</v>
      </c>
      <c r="AD90" s="3">
        <v>0</v>
      </c>
      <c r="AE90" s="3">
        <v>0</v>
      </c>
      <c r="AF90" s="3">
        <v>0</v>
      </c>
      <c r="AG90" s="1" t="s">
        <v>154</v>
      </c>
      <c r="AH90" s="1" t="s">
        <v>154</v>
      </c>
      <c r="AI90" s="1">
        <v>20</v>
      </c>
      <c r="AJ90" s="3">
        <v>7300</v>
      </c>
      <c r="AK90" s="5">
        <f>AJ90/AI90</f>
        <v>365</v>
      </c>
      <c r="AL90" s="3">
        <v>17</v>
      </c>
      <c r="AM90" s="1" t="s">
        <v>160</v>
      </c>
      <c r="AN90" s="3">
        <v>1</v>
      </c>
      <c r="AO90" s="3">
        <v>7</v>
      </c>
      <c r="AP90" s="7">
        <f t="shared" si="218"/>
        <v>4</v>
      </c>
      <c r="AQ90" s="1" t="s">
        <v>501</v>
      </c>
      <c r="AR90" s="3">
        <v>1</v>
      </c>
      <c r="AS90" s="3">
        <v>1</v>
      </c>
      <c r="AT90" s="3">
        <v>0</v>
      </c>
      <c r="AU90" s="3">
        <v>1</v>
      </c>
      <c r="AV90" s="3">
        <v>0</v>
      </c>
      <c r="AW90" s="3">
        <v>0</v>
      </c>
      <c r="AX90" s="3">
        <v>0</v>
      </c>
      <c r="AY90" s="3">
        <v>0</v>
      </c>
      <c r="AZ90" s="3">
        <v>0</v>
      </c>
      <c r="BA90" s="3">
        <v>0</v>
      </c>
      <c r="BB90" s="3">
        <v>0</v>
      </c>
      <c r="BC90" s="1" t="s">
        <v>157</v>
      </c>
      <c r="BL90" s="7"/>
      <c r="BY90" s="1" t="s">
        <v>157</v>
      </c>
      <c r="CH90" s="7"/>
      <c r="CU90" s="1" t="s">
        <v>157</v>
      </c>
      <c r="DD90" s="7"/>
      <c r="DQ90" s="1" t="s">
        <v>157</v>
      </c>
      <c r="DZ90" s="7"/>
      <c r="EM90" s="1" t="s">
        <v>157</v>
      </c>
      <c r="EV90" s="7"/>
      <c r="FJ90" s="1">
        <v>21836826</v>
      </c>
      <c r="FK90" s="1" t="s">
        <v>588</v>
      </c>
      <c r="FL90" s="1" t="s">
        <v>589</v>
      </c>
      <c r="FM90" s="1">
        <v>124</v>
      </c>
    </row>
    <row r="91" spans="1:169" x14ac:dyDescent="0.25">
      <c r="A91" s="1" t="s">
        <v>1044</v>
      </c>
      <c r="B91" s="1" t="s">
        <v>151</v>
      </c>
      <c r="C91" s="1" t="s">
        <v>1139</v>
      </c>
      <c r="D91" s="3" t="s">
        <v>1286</v>
      </c>
      <c r="E91" s="12" t="s">
        <v>1185</v>
      </c>
      <c r="F91" s="3" t="s">
        <v>1245</v>
      </c>
      <c r="G91" s="1" t="s">
        <v>181</v>
      </c>
      <c r="H91" s="1" t="s">
        <v>434</v>
      </c>
      <c r="I91" s="1" t="s">
        <v>165</v>
      </c>
      <c r="J91" s="1" t="s">
        <v>159</v>
      </c>
      <c r="K91" s="1" t="s">
        <v>157</v>
      </c>
      <c r="T91" s="7"/>
      <c r="AG91" s="1" t="s">
        <v>157</v>
      </c>
      <c r="AP91" s="7"/>
      <c r="BC91" s="1" t="s">
        <v>154</v>
      </c>
      <c r="BD91" s="1" t="s">
        <v>154</v>
      </c>
      <c r="BF91" s="3">
        <v>100</v>
      </c>
      <c r="BG91" s="5">
        <v>100</v>
      </c>
      <c r="BH91" s="3">
        <v>17</v>
      </c>
      <c r="BI91" s="1" t="s">
        <v>155</v>
      </c>
      <c r="BJ91" s="3">
        <v>1</v>
      </c>
      <c r="BK91" s="3">
        <v>3</v>
      </c>
      <c r="BL91" s="7">
        <f>AVERAGE(BJ91:BK91)</f>
        <v>2</v>
      </c>
      <c r="BM91" s="1" t="s">
        <v>414</v>
      </c>
      <c r="BN91" s="3">
        <v>1</v>
      </c>
      <c r="BO91" s="3">
        <v>0</v>
      </c>
      <c r="BP91" s="3">
        <v>1</v>
      </c>
      <c r="BQ91" s="3">
        <v>1</v>
      </c>
      <c r="BR91" s="3">
        <v>0</v>
      </c>
      <c r="BS91" s="3">
        <v>0</v>
      </c>
      <c r="BT91" s="3">
        <v>0</v>
      </c>
      <c r="BU91" s="3">
        <v>0</v>
      </c>
      <c r="BV91" s="3">
        <v>0</v>
      </c>
      <c r="BW91" s="3">
        <v>0</v>
      </c>
      <c r="BX91" s="3">
        <v>0</v>
      </c>
      <c r="BY91" s="1" t="s">
        <v>157</v>
      </c>
      <c r="CH91" s="7"/>
      <c r="CU91" s="1" t="s">
        <v>154</v>
      </c>
      <c r="CV91" s="1" t="s">
        <v>154</v>
      </c>
      <c r="CW91" s="3">
        <v>125</v>
      </c>
      <c r="CX91" s="3">
        <v>100</v>
      </c>
      <c r="CY91" s="4">
        <f>CX91/CW91*100</f>
        <v>80</v>
      </c>
      <c r="CZ91" s="3">
        <v>17</v>
      </c>
      <c r="DA91" s="1" t="s">
        <v>155</v>
      </c>
      <c r="DB91" s="3">
        <v>1</v>
      </c>
      <c r="DC91" s="3">
        <v>3</v>
      </c>
      <c r="DD91" s="7">
        <f>AVERAGE(DB91:DC91)</f>
        <v>2</v>
      </c>
      <c r="DE91" s="1" t="s">
        <v>414</v>
      </c>
      <c r="DF91" s="3">
        <v>1</v>
      </c>
      <c r="DG91" s="3">
        <v>0</v>
      </c>
      <c r="DH91" s="3">
        <v>1</v>
      </c>
      <c r="DI91" s="3">
        <v>1</v>
      </c>
      <c r="DJ91" s="3">
        <v>0</v>
      </c>
      <c r="DK91" s="3">
        <v>0</v>
      </c>
      <c r="DL91" s="3">
        <v>0</v>
      </c>
      <c r="DM91" s="3">
        <v>0</v>
      </c>
      <c r="DN91" s="3">
        <v>0</v>
      </c>
      <c r="DO91" s="3">
        <v>0</v>
      </c>
      <c r="DP91" s="3">
        <v>0</v>
      </c>
      <c r="DQ91" s="1" t="s">
        <v>154</v>
      </c>
      <c r="DR91" s="1" t="s">
        <v>154</v>
      </c>
      <c r="DT91" s="3">
        <v>100</v>
      </c>
      <c r="DU91" s="5">
        <v>100</v>
      </c>
      <c r="DV91" s="3">
        <v>17</v>
      </c>
      <c r="DW91" s="1" t="s">
        <v>155</v>
      </c>
      <c r="DX91" s="3">
        <v>1</v>
      </c>
      <c r="DY91" s="3">
        <v>4</v>
      </c>
      <c r="DZ91" s="7">
        <f>AVERAGE(DX91:DY91)</f>
        <v>2.5</v>
      </c>
      <c r="EA91" s="1" t="s">
        <v>414</v>
      </c>
      <c r="EB91" s="3">
        <v>1</v>
      </c>
      <c r="EC91" s="3">
        <v>0</v>
      </c>
      <c r="ED91" s="3">
        <v>1</v>
      </c>
      <c r="EE91" s="3">
        <v>1</v>
      </c>
      <c r="EF91" s="3">
        <v>0</v>
      </c>
      <c r="EG91" s="3">
        <v>0</v>
      </c>
      <c r="EH91" s="3">
        <v>0</v>
      </c>
      <c r="EI91" s="3">
        <v>0</v>
      </c>
      <c r="EJ91" s="3">
        <v>0</v>
      </c>
      <c r="EK91" s="3">
        <v>0</v>
      </c>
      <c r="EL91" s="3">
        <v>0</v>
      </c>
      <c r="EM91" s="1" t="s">
        <v>154</v>
      </c>
      <c r="EN91" s="1" t="s">
        <v>154</v>
      </c>
      <c r="EP91" s="5">
        <v>400</v>
      </c>
      <c r="EQ91" s="3">
        <v>400</v>
      </c>
      <c r="ER91" s="3">
        <v>17</v>
      </c>
      <c r="ES91" s="1" t="s">
        <v>155</v>
      </c>
      <c r="ET91" s="3">
        <v>1</v>
      </c>
      <c r="EU91" s="3">
        <v>4</v>
      </c>
      <c r="EV91" s="7">
        <f>AVERAGE(ET91:EU91)</f>
        <v>2.5</v>
      </c>
      <c r="EW91" s="1" t="s">
        <v>414</v>
      </c>
      <c r="EX91" s="3">
        <v>1</v>
      </c>
      <c r="EY91" s="3">
        <v>0</v>
      </c>
      <c r="EZ91" s="3">
        <v>1</v>
      </c>
      <c r="FA91" s="3">
        <v>1</v>
      </c>
      <c r="FB91" s="3">
        <v>0</v>
      </c>
      <c r="FC91" s="3">
        <v>0</v>
      </c>
      <c r="FD91" s="3">
        <v>0</v>
      </c>
      <c r="FE91" s="3">
        <v>0</v>
      </c>
      <c r="FF91" s="3">
        <v>0</v>
      </c>
      <c r="FG91" s="3">
        <v>0</v>
      </c>
      <c r="FH91" s="3">
        <v>0</v>
      </c>
      <c r="FJ91" s="1">
        <v>21837082</v>
      </c>
      <c r="FK91" s="1" t="s">
        <v>590</v>
      </c>
      <c r="FL91" s="1" t="s">
        <v>591</v>
      </c>
      <c r="FM91" s="1">
        <v>125</v>
      </c>
    </row>
    <row r="92" spans="1:169" x14ac:dyDescent="0.25">
      <c r="A92" s="1" t="s">
        <v>1063</v>
      </c>
      <c r="B92" s="1" t="s">
        <v>151</v>
      </c>
      <c r="C92" s="1" t="s">
        <v>1139</v>
      </c>
      <c r="D92" s="3" t="s">
        <v>1286</v>
      </c>
      <c r="E92" s="12" t="s">
        <v>1185</v>
      </c>
      <c r="F92" s="3" t="s">
        <v>1245</v>
      </c>
      <c r="G92" s="1" t="s">
        <v>594</v>
      </c>
      <c r="H92" s="17" t="s">
        <v>1585</v>
      </c>
      <c r="I92" s="1" t="s">
        <v>165</v>
      </c>
      <c r="J92" s="1" t="s">
        <v>159</v>
      </c>
      <c r="K92" s="1" t="s">
        <v>157</v>
      </c>
      <c r="T92" s="7"/>
      <c r="AG92" s="1" t="s">
        <v>157</v>
      </c>
      <c r="AP92" s="7"/>
      <c r="BC92" s="1" t="s">
        <v>154</v>
      </c>
      <c r="BD92" s="1" t="s">
        <v>154</v>
      </c>
      <c r="BF92" s="3">
        <v>70</v>
      </c>
      <c r="BG92" s="5">
        <v>70</v>
      </c>
      <c r="BH92" s="3">
        <v>17</v>
      </c>
      <c r="BI92" s="1" t="s">
        <v>160</v>
      </c>
      <c r="BJ92" s="3">
        <v>1</v>
      </c>
      <c r="BK92" s="3">
        <v>5</v>
      </c>
      <c r="BL92" s="7">
        <f>AVERAGE(BJ92:BK92)</f>
        <v>3</v>
      </c>
      <c r="BM92" s="1" t="s">
        <v>501</v>
      </c>
      <c r="BN92" s="3">
        <v>1</v>
      </c>
      <c r="BO92" s="3">
        <v>1</v>
      </c>
      <c r="BP92" s="3">
        <v>0</v>
      </c>
      <c r="BQ92" s="3">
        <v>1</v>
      </c>
      <c r="BR92" s="3">
        <v>0</v>
      </c>
      <c r="BS92" s="3">
        <v>0</v>
      </c>
      <c r="BT92" s="3">
        <v>0</v>
      </c>
      <c r="BU92" s="3">
        <v>0</v>
      </c>
      <c r="BV92" s="3">
        <v>0</v>
      </c>
      <c r="BW92" s="3">
        <v>0</v>
      </c>
      <c r="BX92" s="3">
        <v>0</v>
      </c>
      <c r="BY92" s="1" t="s">
        <v>157</v>
      </c>
      <c r="CH92" s="7"/>
      <c r="CU92" s="1" t="s">
        <v>154</v>
      </c>
      <c r="CV92" s="1" t="s">
        <v>154</v>
      </c>
      <c r="CW92" s="3">
        <v>125</v>
      </c>
      <c r="CX92" s="3">
        <v>100</v>
      </c>
      <c r="CY92" s="4">
        <f>CX92/CW92*100</f>
        <v>80</v>
      </c>
      <c r="CZ92" s="3">
        <v>17</v>
      </c>
      <c r="DA92" s="1" t="s">
        <v>160</v>
      </c>
      <c r="DB92" s="3">
        <v>1</v>
      </c>
      <c r="DC92" s="3">
        <v>2</v>
      </c>
      <c r="DD92" s="7">
        <f>AVERAGE(DB92:DC92)</f>
        <v>1.5</v>
      </c>
      <c r="DE92" s="1" t="s">
        <v>414</v>
      </c>
      <c r="DF92" s="3">
        <v>1</v>
      </c>
      <c r="DG92" s="3">
        <v>0</v>
      </c>
      <c r="DH92" s="3">
        <v>1</v>
      </c>
      <c r="DI92" s="3">
        <v>1</v>
      </c>
      <c r="DJ92" s="3">
        <v>0</v>
      </c>
      <c r="DK92" s="3">
        <v>0</v>
      </c>
      <c r="DL92" s="3">
        <v>0</v>
      </c>
      <c r="DM92" s="3">
        <v>0</v>
      </c>
      <c r="DN92" s="3">
        <v>0</v>
      </c>
      <c r="DO92" s="3">
        <v>0</v>
      </c>
      <c r="DP92" s="3">
        <v>0</v>
      </c>
      <c r="DQ92" s="1" t="s">
        <v>154</v>
      </c>
      <c r="DR92" s="1" t="s">
        <v>154</v>
      </c>
      <c r="DT92" s="3">
        <v>80</v>
      </c>
      <c r="DU92" s="5">
        <v>80</v>
      </c>
      <c r="DV92" s="3">
        <v>17</v>
      </c>
      <c r="DW92" s="1" t="s">
        <v>160</v>
      </c>
      <c r="DX92" s="3">
        <v>1</v>
      </c>
      <c r="DY92" s="3">
        <v>2</v>
      </c>
      <c r="DZ92" s="7">
        <f>AVERAGE(DX92:DY92)</f>
        <v>1.5</v>
      </c>
      <c r="EA92" s="1" t="s">
        <v>414</v>
      </c>
      <c r="EB92" s="3">
        <v>1</v>
      </c>
      <c r="EC92" s="3">
        <v>0</v>
      </c>
      <c r="ED92" s="3">
        <v>1</v>
      </c>
      <c r="EE92" s="3">
        <v>1</v>
      </c>
      <c r="EF92" s="3">
        <v>0</v>
      </c>
      <c r="EG92" s="3">
        <v>0</v>
      </c>
      <c r="EH92" s="3">
        <v>0</v>
      </c>
      <c r="EI92" s="3">
        <v>0</v>
      </c>
      <c r="EJ92" s="3">
        <v>0</v>
      </c>
      <c r="EK92" s="3">
        <v>0</v>
      </c>
      <c r="EL92" s="3">
        <v>0</v>
      </c>
      <c r="EM92" s="1" t="s">
        <v>154</v>
      </c>
      <c r="EN92" s="1" t="s">
        <v>154</v>
      </c>
      <c r="EP92" s="5">
        <v>350</v>
      </c>
      <c r="EQ92" s="3">
        <v>350</v>
      </c>
      <c r="ER92" s="3">
        <v>17</v>
      </c>
      <c r="ES92" s="1" t="s">
        <v>160</v>
      </c>
      <c r="ET92" s="3">
        <v>1</v>
      </c>
      <c r="EU92" s="3">
        <v>5</v>
      </c>
      <c r="EV92" s="7">
        <f>AVERAGE(ET92:EU92)</f>
        <v>3</v>
      </c>
      <c r="EW92" s="1" t="s">
        <v>414</v>
      </c>
      <c r="EX92" s="3">
        <v>1</v>
      </c>
      <c r="EY92" s="3">
        <v>0</v>
      </c>
      <c r="EZ92" s="3">
        <v>1</v>
      </c>
      <c r="FA92" s="3">
        <v>1</v>
      </c>
      <c r="FB92" s="3">
        <v>0</v>
      </c>
      <c r="FC92" s="3">
        <v>0</v>
      </c>
      <c r="FD92" s="3">
        <v>0</v>
      </c>
      <c r="FE92" s="3">
        <v>0</v>
      </c>
      <c r="FF92" s="3">
        <v>0</v>
      </c>
      <c r="FG92" s="3">
        <v>0</v>
      </c>
      <c r="FH92" s="3">
        <v>0</v>
      </c>
      <c r="FJ92" s="1">
        <v>21837284</v>
      </c>
      <c r="FK92" s="1" t="s">
        <v>595</v>
      </c>
      <c r="FL92" s="1" t="s">
        <v>596</v>
      </c>
      <c r="FM92" s="1">
        <v>127</v>
      </c>
    </row>
    <row r="93" spans="1:169" x14ac:dyDescent="0.25">
      <c r="A93" s="1" t="s">
        <v>1070</v>
      </c>
      <c r="B93" s="1" t="s">
        <v>151</v>
      </c>
      <c r="C93" s="1" t="s">
        <v>1139</v>
      </c>
      <c r="D93" s="3" t="s">
        <v>1286</v>
      </c>
      <c r="E93" s="12" t="s">
        <v>1185</v>
      </c>
      <c r="F93" s="3" t="s">
        <v>1245</v>
      </c>
      <c r="G93" s="1" t="s">
        <v>181</v>
      </c>
      <c r="H93" s="1" t="s">
        <v>757</v>
      </c>
      <c r="I93" s="1" t="s">
        <v>165</v>
      </c>
      <c r="J93" s="1" t="s">
        <v>159</v>
      </c>
      <c r="K93" s="1" t="s">
        <v>157</v>
      </c>
      <c r="T93" s="7"/>
      <c r="AG93" s="1" t="s">
        <v>157</v>
      </c>
      <c r="AP93" s="7"/>
      <c r="BC93" s="1" t="s">
        <v>157</v>
      </c>
      <c r="BL93" s="7"/>
      <c r="BY93" s="1" t="s">
        <v>154</v>
      </c>
      <c r="BZ93" s="1" t="s">
        <v>154</v>
      </c>
      <c r="CB93" s="3">
        <v>200</v>
      </c>
      <c r="CC93" s="5">
        <v>200</v>
      </c>
      <c r="CD93" s="3">
        <v>17</v>
      </c>
      <c r="CE93" s="1" t="s">
        <v>160</v>
      </c>
      <c r="CF93" s="3">
        <v>1</v>
      </c>
      <c r="CG93" s="3">
        <v>4</v>
      </c>
      <c r="CH93" s="7">
        <f>AVERAGE(CF93:CG93)</f>
        <v>2.5</v>
      </c>
      <c r="CI93" s="1" t="s">
        <v>414</v>
      </c>
      <c r="CJ93" s="3">
        <v>1</v>
      </c>
      <c r="CK93" s="3">
        <v>0</v>
      </c>
      <c r="CL93" s="3">
        <v>1</v>
      </c>
      <c r="CM93" s="3">
        <v>1</v>
      </c>
      <c r="CN93" s="3">
        <v>0</v>
      </c>
      <c r="CO93" s="3">
        <v>0</v>
      </c>
      <c r="CP93" s="3">
        <v>0</v>
      </c>
      <c r="CQ93" s="3">
        <v>0</v>
      </c>
      <c r="CR93" s="3">
        <v>0</v>
      </c>
      <c r="CS93" s="3">
        <v>0</v>
      </c>
      <c r="CT93" s="3">
        <v>0</v>
      </c>
      <c r="CU93" s="1" t="s">
        <v>157</v>
      </c>
      <c r="DD93" s="7"/>
      <c r="DQ93" s="1" t="s">
        <v>157</v>
      </c>
      <c r="DZ93" s="7"/>
      <c r="EM93" s="1" t="s">
        <v>157</v>
      </c>
      <c r="EV93" s="7"/>
      <c r="FJ93" s="1">
        <v>21837139</v>
      </c>
      <c r="FK93" s="1" t="s">
        <v>592</v>
      </c>
      <c r="FL93" s="1" t="s">
        <v>593</v>
      </c>
      <c r="FM93" s="1">
        <v>126</v>
      </c>
    </row>
    <row r="94" spans="1:169" x14ac:dyDescent="0.25">
      <c r="A94" s="1" t="s">
        <v>967</v>
      </c>
      <c r="B94" s="1" t="s">
        <v>169</v>
      </c>
      <c r="C94" s="1" t="s">
        <v>1137</v>
      </c>
      <c r="D94" s="3" t="s">
        <v>1284</v>
      </c>
      <c r="E94" s="12" t="s">
        <v>1168</v>
      </c>
      <c r="F94" s="3" t="s">
        <v>1228</v>
      </c>
      <c r="G94" s="1" t="s">
        <v>427</v>
      </c>
      <c r="H94" s="1" t="s">
        <v>1546</v>
      </c>
      <c r="I94" s="1" t="s">
        <v>165</v>
      </c>
      <c r="J94" s="1" t="s">
        <v>153</v>
      </c>
      <c r="K94" s="1" t="s">
        <v>154</v>
      </c>
      <c r="L94" s="1" t="s">
        <v>154</v>
      </c>
      <c r="N94" s="3">
        <v>360</v>
      </c>
      <c r="O94" s="5">
        <v>360</v>
      </c>
      <c r="P94" s="3">
        <v>18</v>
      </c>
      <c r="Q94" s="1" t="s">
        <v>160</v>
      </c>
      <c r="R94" s="3">
        <v>1</v>
      </c>
      <c r="S94" s="3">
        <v>4</v>
      </c>
      <c r="T94" s="7">
        <f>AVERAGE(R94:S94)</f>
        <v>2.5</v>
      </c>
      <c r="U94" s="1" t="s">
        <v>172</v>
      </c>
      <c r="V94" s="3">
        <v>1</v>
      </c>
      <c r="W94" s="3">
        <v>0</v>
      </c>
      <c r="X94" s="3">
        <v>0</v>
      </c>
      <c r="Y94" s="3">
        <v>0</v>
      </c>
      <c r="Z94" s="3">
        <v>0</v>
      </c>
      <c r="AA94" s="3">
        <v>0</v>
      </c>
      <c r="AB94" s="3">
        <v>0</v>
      </c>
      <c r="AC94" s="3">
        <v>0</v>
      </c>
      <c r="AD94" s="3">
        <v>0</v>
      </c>
      <c r="AE94" s="3">
        <v>0</v>
      </c>
      <c r="AF94" s="3">
        <v>0</v>
      </c>
      <c r="AG94" s="1" t="s">
        <v>154</v>
      </c>
      <c r="AH94" s="1" t="s">
        <v>154</v>
      </c>
      <c r="AJ94" s="3">
        <v>360</v>
      </c>
      <c r="AK94" s="5">
        <v>360</v>
      </c>
      <c r="AL94" s="3">
        <v>18</v>
      </c>
      <c r="AM94" s="1" t="s">
        <v>160</v>
      </c>
      <c r="AN94" s="3">
        <v>1</v>
      </c>
      <c r="AO94" s="3">
        <v>4</v>
      </c>
      <c r="AP94" s="7">
        <f>AVERAGE(AN94:AO94)</f>
        <v>2.5</v>
      </c>
      <c r="AQ94" s="1" t="s">
        <v>172</v>
      </c>
      <c r="AR94" s="3">
        <v>1</v>
      </c>
      <c r="AS94" s="3">
        <v>0</v>
      </c>
      <c r="AT94" s="3">
        <v>0</v>
      </c>
      <c r="AU94" s="3">
        <v>0</v>
      </c>
      <c r="AV94" s="3">
        <v>0</v>
      </c>
      <c r="AW94" s="3">
        <v>0</v>
      </c>
      <c r="AX94" s="3">
        <v>0</v>
      </c>
      <c r="AY94" s="3">
        <v>0</v>
      </c>
      <c r="AZ94" s="3">
        <v>0</v>
      </c>
      <c r="BA94" s="3">
        <v>0</v>
      </c>
      <c r="BB94" s="3">
        <v>0</v>
      </c>
      <c r="BC94" s="1" t="s">
        <v>157</v>
      </c>
      <c r="BL94" s="7"/>
      <c r="BY94" s="1" t="s">
        <v>157</v>
      </c>
      <c r="CH94" s="7"/>
      <c r="CU94" s="1" t="s">
        <v>157</v>
      </c>
      <c r="DD94" s="7"/>
      <c r="DQ94" s="1" t="s">
        <v>157</v>
      </c>
      <c r="DZ94" s="7"/>
      <c r="EM94" s="1" t="s">
        <v>157</v>
      </c>
      <c r="EV94" s="7"/>
      <c r="FJ94" s="1">
        <v>21776927</v>
      </c>
      <c r="FK94" s="1" t="s">
        <v>428</v>
      </c>
      <c r="FL94" s="1" t="s">
        <v>429</v>
      </c>
      <c r="FM94" s="1">
        <v>76</v>
      </c>
    </row>
    <row r="95" spans="1:169" x14ac:dyDescent="0.25">
      <c r="A95" s="1" t="s">
        <v>978</v>
      </c>
      <c r="B95" s="1" t="s">
        <v>169</v>
      </c>
      <c r="C95" s="1" t="s">
        <v>1137</v>
      </c>
      <c r="D95" s="3" t="s">
        <v>1284</v>
      </c>
      <c r="E95" s="12" t="s">
        <v>1168</v>
      </c>
      <c r="F95" s="3" t="s">
        <v>1228</v>
      </c>
      <c r="G95" s="1" t="s">
        <v>424</v>
      </c>
      <c r="H95" s="1" t="s">
        <v>1548</v>
      </c>
      <c r="I95" s="1" t="s">
        <v>165</v>
      </c>
      <c r="J95" s="1" t="s">
        <v>153</v>
      </c>
      <c r="K95" s="1" t="s">
        <v>154</v>
      </c>
      <c r="L95" s="1" t="s">
        <v>154</v>
      </c>
      <c r="N95" s="3">
        <v>360</v>
      </c>
      <c r="O95" s="5">
        <v>360</v>
      </c>
      <c r="P95" s="3">
        <v>18</v>
      </c>
      <c r="Q95" s="1" t="s">
        <v>160</v>
      </c>
      <c r="R95" s="3">
        <v>1</v>
      </c>
      <c r="S95" s="3">
        <v>7</v>
      </c>
      <c r="T95" s="7">
        <f>AVERAGE(R95:S95)</f>
        <v>4</v>
      </c>
      <c r="U95" s="1" t="s">
        <v>172</v>
      </c>
      <c r="V95" s="3">
        <v>1</v>
      </c>
      <c r="W95" s="3">
        <v>0</v>
      </c>
      <c r="X95" s="3">
        <v>0</v>
      </c>
      <c r="Y95" s="3">
        <v>0</v>
      </c>
      <c r="Z95" s="3">
        <v>0</v>
      </c>
      <c r="AA95" s="3">
        <v>0</v>
      </c>
      <c r="AB95" s="3">
        <v>0</v>
      </c>
      <c r="AC95" s="3">
        <v>0</v>
      </c>
      <c r="AD95" s="3">
        <v>0</v>
      </c>
      <c r="AE95" s="3">
        <v>0</v>
      </c>
      <c r="AF95" s="3">
        <v>0</v>
      </c>
      <c r="AG95" s="1" t="s">
        <v>154</v>
      </c>
      <c r="AH95" s="1" t="s">
        <v>154</v>
      </c>
      <c r="AJ95" s="3">
        <v>350</v>
      </c>
      <c r="AK95" s="5">
        <v>350</v>
      </c>
      <c r="AL95" s="3">
        <v>18</v>
      </c>
      <c r="AM95" s="1" t="s">
        <v>160</v>
      </c>
      <c r="AN95" s="3">
        <v>1</v>
      </c>
      <c r="AO95" s="3">
        <v>7</v>
      </c>
      <c r="AP95" s="7">
        <f>AVERAGE(AN95:AO95)</f>
        <v>4</v>
      </c>
      <c r="AQ95" s="1" t="s">
        <v>172</v>
      </c>
      <c r="AR95" s="3">
        <v>1</v>
      </c>
      <c r="AS95" s="3">
        <v>0</v>
      </c>
      <c r="AT95" s="3">
        <v>0</v>
      </c>
      <c r="AU95" s="3">
        <v>0</v>
      </c>
      <c r="AV95" s="3">
        <v>0</v>
      </c>
      <c r="AW95" s="3">
        <v>0</v>
      </c>
      <c r="AX95" s="3">
        <v>0</v>
      </c>
      <c r="AY95" s="3">
        <v>0</v>
      </c>
      <c r="AZ95" s="3">
        <v>0</v>
      </c>
      <c r="BA95" s="3">
        <v>0</v>
      </c>
      <c r="BB95" s="3">
        <v>0</v>
      </c>
      <c r="BC95" s="1" t="s">
        <v>157</v>
      </c>
      <c r="BL95" s="7"/>
      <c r="BY95" s="1" t="s">
        <v>157</v>
      </c>
      <c r="CH95" s="7"/>
      <c r="CU95" s="1" t="s">
        <v>157</v>
      </c>
      <c r="DD95" s="7"/>
      <c r="DQ95" s="1" t="s">
        <v>157</v>
      </c>
      <c r="DZ95" s="7"/>
      <c r="EM95" s="1" t="s">
        <v>157</v>
      </c>
      <c r="EV95" s="7"/>
      <c r="FJ95" s="1">
        <v>21776772</v>
      </c>
      <c r="FK95" s="1" t="s">
        <v>425</v>
      </c>
      <c r="FL95" s="1" t="s">
        <v>426</v>
      </c>
      <c r="FM95" s="1">
        <v>75</v>
      </c>
    </row>
    <row r="96" spans="1:169" x14ac:dyDescent="0.25">
      <c r="A96" s="1" t="s">
        <v>979</v>
      </c>
      <c r="B96" s="1" t="s">
        <v>169</v>
      </c>
      <c r="C96" s="1" t="s">
        <v>1137</v>
      </c>
      <c r="D96" s="3" t="s">
        <v>1284</v>
      </c>
      <c r="E96" s="12" t="s">
        <v>1168</v>
      </c>
      <c r="F96" s="3" t="s">
        <v>1228</v>
      </c>
      <c r="G96" s="1" t="s">
        <v>430</v>
      </c>
      <c r="H96" s="1" t="s">
        <v>1549</v>
      </c>
      <c r="I96" s="1" t="s">
        <v>165</v>
      </c>
      <c r="J96" s="1" t="s">
        <v>153</v>
      </c>
      <c r="K96" s="1" t="s">
        <v>157</v>
      </c>
      <c r="T96" s="7"/>
      <c r="AG96" s="1" t="s">
        <v>157</v>
      </c>
      <c r="AP96" s="7"/>
      <c r="BC96" s="1" t="s">
        <v>157</v>
      </c>
      <c r="BL96" s="7"/>
      <c r="BY96" s="1" t="s">
        <v>154</v>
      </c>
      <c r="BZ96" s="1" t="s">
        <v>154</v>
      </c>
      <c r="CB96" s="3">
        <v>100</v>
      </c>
      <c r="CC96" s="5">
        <v>100</v>
      </c>
      <c r="CD96" s="3">
        <v>13</v>
      </c>
      <c r="CE96" s="1" t="s">
        <v>160</v>
      </c>
      <c r="CF96" s="3">
        <v>1</v>
      </c>
      <c r="CG96" s="3">
        <v>1</v>
      </c>
      <c r="CH96" s="7">
        <f>AVERAGE(CF96:CG96)</f>
        <v>1</v>
      </c>
      <c r="CI96" s="1" t="s">
        <v>249</v>
      </c>
      <c r="CJ96" s="3">
        <v>0</v>
      </c>
      <c r="CK96" s="3">
        <v>0</v>
      </c>
      <c r="CL96" s="3">
        <v>0</v>
      </c>
      <c r="CM96" s="3">
        <v>0</v>
      </c>
      <c r="CN96" s="3">
        <v>0</v>
      </c>
      <c r="CO96" s="3">
        <v>0</v>
      </c>
      <c r="CP96" s="3">
        <v>0</v>
      </c>
      <c r="CQ96" s="3">
        <v>0</v>
      </c>
      <c r="CR96" s="3">
        <v>0</v>
      </c>
      <c r="CS96" s="3">
        <v>1</v>
      </c>
      <c r="CT96" s="3">
        <v>0</v>
      </c>
      <c r="CU96" s="1" t="s">
        <v>157</v>
      </c>
      <c r="DD96" s="7"/>
      <c r="DQ96" s="1" t="s">
        <v>157</v>
      </c>
      <c r="DZ96" s="7"/>
      <c r="EM96" s="1" t="s">
        <v>157</v>
      </c>
      <c r="EV96" s="7"/>
      <c r="FJ96" s="1">
        <v>21777152</v>
      </c>
      <c r="FK96" s="1" t="s">
        <v>431</v>
      </c>
      <c r="FL96" s="1" t="s">
        <v>432</v>
      </c>
      <c r="FM96" s="1">
        <v>77</v>
      </c>
    </row>
    <row r="97" spans="1:169" x14ac:dyDescent="0.25">
      <c r="A97" s="1" t="s">
        <v>980</v>
      </c>
      <c r="B97" s="1" t="s">
        <v>169</v>
      </c>
      <c r="C97" s="1" t="s">
        <v>1137</v>
      </c>
      <c r="D97" s="3" t="s">
        <v>1284</v>
      </c>
      <c r="E97" s="12" t="s">
        <v>1168</v>
      </c>
      <c r="F97" s="3" t="s">
        <v>1228</v>
      </c>
      <c r="G97" s="1" t="s">
        <v>439</v>
      </c>
      <c r="H97" s="1" t="s">
        <v>1550</v>
      </c>
      <c r="I97" s="1" t="s">
        <v>165</v>
      </c>
      <c r="J97" s="1" t="s">
        <v>153</v>
      </c>
      <c r="K97" s="1" t="s">
        <v>157</v>
      </c>
      <c r="T97" s="7"/>
      <c r="AG97" s="1" t="s">
        <v>157</v>
      </c>
      <c r="AP97" s="7"/>
      <c r="BC97" s="1" t="s">
        <v>157</v>
      </c>
      <c r="BL97" s="7"/>
      <c r="BY97" s="1" t="s">
        <v>154</v>
      </c>
      <c r="BZ97" s="1" t="s">
        <v>154</v>
      </c>
      <c r="CA97" s="1">
        <v>5</v>
      </c>
      <c r="CB97" s="3">
        <v>80</v>
      </c>
      <c r="CC97" s="5"/>
      <c r="CD97" s="3">
        <v>13</v>
      </c>
      <c r="CE97" s="1" t="s">
        <v>160</v>
      </c>
      <c r="CF97" s="3">
        <v>1</v>
      </c>
      <c r="CG97" s="3">
        <v>2</v>
      </c>
      <c r="CH97" s="7">
        <f>AVERAGE(CF97:CG97)</f>
        <v>1.5</v>
      </c>
      <c r="CI97" s="1" t="s">
        <v>164</v>
      </c>
      <c r="CJ97" s="3">
        <v>0</v>
      </c>
      <c r="CK97" s="3">
        <v>0</v>
      </c>
      <c r="CL97" s="3">
        <v>0</v>
      </c>
      <c r="CM97" s="3">
        <v>0</v>
      </c>
      <c r="CN97" s="3">
        <v>0</v>
      </c>
      <c r="CO97" s="3">
        <v>0</v>
      </c>
      <c r="CP97" s="3">
        <v>0</v>
      </c>
      <c r="CQ97" s="3">
        <v>0</v>
      </c>
      <c r="CR97" s="3">
        <v>1</v>
      </c>
      <c r="CS97" s="3">
        <v>0</v>
      </c>
      <c r="CT97" s="3">
        <v>0</v>
      </c>
      <c r="CU97" s="1" t="s">
        <v>157</v>
      </c>
      <c r="DD97" s="7"/>
      <c r="DQ97" s="1" t="s">
        <v>157</v>
      </c>
      <c r="DZ97" s="7"/>
      <c r="EM97" s="1" t="s">
        <v>157</v>
      </c>
      <c r="EV97" s="7"/>
      <c r="FJ97" s="1">
        <v>21778034</v>
      </c>
      <c r="FK97" s="1" t="s">
        <v>440</v>
      </c>
      <c r="FL97" s="1" t="s">
        <v>441</v>
      </c>
      <c r="FM97" s="1">
        <v>79</v>
      </c>
    </row>
    <row r="98" spans="1:169" x14ac:dyDescent="0.25">
      <c r="A98" s="1" t="s">
        <v>981</v>
      </c>
      <c r="B98" s="1" t="s">
        <v>169</v>
      </c>
      <c r="C98" s="1" t="s">
        <v>1137</v>
      </c>
      <c r="D98" s="3" t="s">
        <v>1284</v>
      </c>
      <c r="E98" s="12" t="s">
        <v>1168</v>
      </c>
      <c r="F98" s="3" t="s">
        <v>1228</v>
      </c>
      <c r="G98" s="1" t="s">
        <v>442</v>
      </c>
      <c r="H98" s="1" t="s">
        <v>1550</v>
      </c>
      <c r="I98" s="1" t="s">
        <v>165</v>
      </c>
      <c r="J98" s="1" t="s">
        <v>153</v>
      </c>
      <c r="K98" s="1" t="s">
        <v>157</v>
      </c>
      <c r="T98" s="7"/>
      <c r="AG98" s="1" t="s">
        <v>157</v>
      </c>
      <c r="AP98" s="7"/>
      <c r="BC98" s="1" t="s">
        <v>154</v>
      </c>
      <c r="BD98" s="1" t="s">
        <v>154</v>
      </c>
      <c r="BF98" s="3">
        <v>80</v>
      </c>
      <c r="BG98" s="5">
        <v>80</v>
      </c>
      <c r="BH98" s="3">
        <v>13</v>
      </c>
      <c r="BI98" s="1" t="s">
        <v>160</v>
      </c>
      <c r="BJ98" s="3">
        <v>1</v>
      </c>
      <c r="BK98" s="3">
        <v>3</v>
      </c>
      <c r="BL98" s="7">
        <f>AVERAGE(BJ98:BK98)</f>
        <v>2</v>
      </c>
      <c r="BM98" s="1" t="s">
        <v>172</v>
      </c>
      <c r="BN98" s="3">
        <v>1</v>
      </c>
      <c r="BO98" s="3">
        <v>0</v>
      </c>
      <c r="BP98" s="3">
        <v>0</v>
      </c>
      <c r="BQ98" s="3">
        <v>0</v>
      </c>
      <c r="BR98" s="3">
        <v>0</v>
      </c>
      <c r="BS98" s="3">
        <v>0</v>
      </c>
      <c r="BT98" s="3">
        <v>0</v>
      </c>
      <c r="BU98" s="3">
        <v>0</v>
      </c>
      <c r="BV98" s="3">
        <v>0</v>
      </c>
      <c r="BW98" s="3">
        <v>0</v>
      </c>
      <c r="BX98" s="3">
        <v>0</v>
      </c>
      <c r="BY98" s="1" t="s">
        <v>157</v>
      </c>
      <c r="CH98" s="7"/>
      <c r="CU98" s="1" t="s">
        <v>154</v>
      </c>
      <c r="CV98" s="1" t="s">
        <v>154</v>
      </c>
      <c r="CW98" s="3">
        <v>125</v>
      </c>
      <c r="CX98" s="3">
        <v>100</v>
      </c>
      <c r="CY98" s="4">
        <f t="shared" ref="CY98:CY103" si="219">CX98/CW98*100</f>
        <v>80</v>
      </c>
      <c r="CZ98" s="3">
        <v>13</v>
      </c>
      <c r="DA98" s="1" t="s">
        <v>160</v>
      </c>
      <c r="DB98" s="3">
        <v>1</v>
      </c>
      <c r="DC98" s="3">
        <v>4</v>
      </c>
      <c r="DD98" s="7">
        <f t="shared" ref="DD98:DD116" si="220">AVERAGE(DB98:DC98)</f>
        <v>2.5</v>
      </c>
      <c r="DE98" s="1" t="s">
        <v>172</v>
      </c>
      <c r="DF98" s="3">
        <v>1</v>
      </c>
      <c r="DG98" s="3">
        <v>0</v>
      </c>
      <c r="DH98" s="3">
        <v>0</v>
      </c>
      <c r="DI98" s="3">
        <v>0</v>
      </c>
      <c r="DJ98" s="3">
        <v>0</v>
      </c>
      <c r="DK98" s="3">
        <v>0</v>
      </c>
      <c r="DL98" s="3">
        <v>0</v>
      </c>
      <c r="DM98" s="3">
        <v>0</v>
      </c>
      <c r="DN98" s="3">
        <v>0</v>
      </c>
      <c r="DO98" s="3">
        <v>0</v>
      </c>
      <c r="DP98" s="3">
        <v>0</v>
      </c>
      <c r="DQ98" s="1" t="s">
        <v>154</v>
      </c>
      <c r="DR98" s="1" t="s">
        <v>154</v>
      </c>
      <c r="DT98" s="3">
        <v>60</v>
      </c>
      <c r="DU98" s="5">
        <v>60</v>
      </c>
      <c r="DV98" s="3">
        <v>13</v>
      </c>
      <c r="DW98" s="1" t="s">
        <v>160</v>
      </c>
      <c r="DX98" s="3">
        <v>1</v>
      </c>
      <c r="DY98" s="3">
        <v>3</v>
      </c>
      <c r="DZ98" s="7">
        <f t="shared" ref="DZ98:DZ116" si="221">AVERAGE(DX98:DY98)</f>
        <v>2</v>
      </c>
      <c r="EA98" s="1" t="s">
        <v>172</v>
      </c>
      <c r="EB98" s="3">
        <v>1</v>
      </c>
      <c r="EC98" s="3">
        <v>0</v>
      </c>
      <c r="ED98" s="3">
        <v>0</v>
      </c>
      <c r="EE98" s="3">
        <v>0</v>
      </c>
      <c r="EF98" s="3">
        <v>0</v>
      </c>
      <c r="EG98" s="3">
        <v>0</v>
      </c>
      <c r="EH98" s="3">
        <v>0</v>
      </c>
      <c r="EI98" s="3">
        <v>0</v>
      </c>
      <c r="EJ98" s="3">
        <v>0</v>
      </c>
      <c r="EK98" s="3">
        <v>0</v>
      </c>
      <c r="EL98" s="3">
        <v>0</v>
      </c>
      <c r="EM98" s="1" t="s">
        <v>154</v>
      </c>
      <c r="EN98" s="1" t="s">
        <v>154</v>
      </c>
      <c r="EP98" s="5">
        <v>360</v>
      </c>
      <c r="EQ98" s="3">
        <v>360</v>
      </c>
      <c r="ER98" s="3">
        <v>13</v>
      </c>
      <c r="ES98" s="1" t="s">
        <v>160</v>
      </c>
      <c r="ET98" s="3">
        <v>1</v>
      </c>
      <c r="EU98" s="3">
        <v>3</v>
      </c>
      <c r="EV98" s="7">
        <f>AVERAGE(ET98:EU98)</f>
        <v>2</v>
      </c>
      <c r="EW98" s="1" t="s">
        <v>172</v>
      </c>
      <c r="EX98" s="3">
        <v>1</v>
      </c>
      <c r="EY98" s="3">
        <v>0</v>
      </c>
      <c r="EZ98" s="3">
        <v>0</v>
      </c>
      <c r="FA98" s="3">
        <v>0</v>
      </c>
      <c r="FB98" s="3">
        <v>0</v>
      </c>
      <c r="FC98" s="3">
        <v>0</v>
      </c>
      <c r="FD98" s="3">
        <v>0</v>
      </c>
      <c r="FE98" s="3">
        <v>0</v>
      </c>
      <c r="FF98" s="3">
        <v>0</v>
      </c>
      <c r="FG98" s="3">
        <v>0</v>
      </c>
      <c r="FH98" s="3">
        <v>0</v>
      </c>
      <c r="FJ98" s="1">
        <v>21778155</v>
      </c>
      <c r="FK98" s="1" t="s">
        <v>443</v>
      </c>
      <c r="FL98" s="1" t="s">
        <v>444</v>
      </c>
      <c r="FM98" s="1">
        <v>80</v>
      </c>
    </row>
    <row r="99" spans="1:169" x14ac:dyDescent="0.25">
      <c r="A99" s="1" t="s">
        <v>982</v>
      </c>
      <c r="B99" s="1" t="s">
        <v>169</v>
      </c>
      <c r="C99" s="1" t="s">
        <v>1137</v>
      </c>
      <c r="D99" s="3" t="s">
        <v>1284</v>
      </c>
      <c r="E99" s="12" t="s">
        <v>1168</v>
      </c>
      <c r="F99" s="3" t="s">
        <v>1228</v>
      </c>
      <c r="G99" s="1" t="s">
        <v>445</v>
      </c>
      <c r="H99" s="1" t="s">
        <v>1551</v>
      </c>
      <c r="I99" s="1" t="s">
        <v>165</v>
      </c>
      <c r="J99" s="1" t="s">
        <v>153</v>
      </c>
      <c r="K99" s="1" t="s">
        <v>157</v>
      </c>
      <c r="T99" s="7"/>
      <c r="AG99" s="1" t="s">
        <v>157</v>
      </c>
      <c r="AP99" s="7"/>
      <c r="BC99" s="1" t="s">
        <v>154</v>
      </c>
      <c r="BD99" s="1" t="s">
        <v>154</v>
      </c>
      <c r="BF99" s="3">
        <v>55</v>
      </c>
      <c r="BG99" s="5">
        <v>55</v>
      </c>
      <c r="BH99" s="3">
        <v>13</v>
      </c>
      <c r="BI99" s="1" t="s">
        <v>160</v>
      </c>
      <c r="BJ99" s="3">
        <v>1</v>
      </c>
      <c r="BK99" s="3">
        <v>3</v>
      </c>
      <c r="BL99" s="7">
        <f>AVERAGE(BJ99:BK99)</f>
        <v>2</v>
      </c>
      <c r="BM99" s="1" t="s">
        <v>171</v>
      </c>
      <c r="BN99" s="3">
        <v>1</v>
      </c>
      <c r="BO99" s="3">
        <v>0</v>
      </c>
      <c r="BP99" s="3">
        <v>0</v>
      </c>
      <c r="BQ99" s="3">
        <v>0</v>
      </c>
      <c r="BR99" s="3">
        <v>0</v>
      </c>
      <c r="BS99" s="3">
        <v>1</v>
      </c>
      <c r="BT99" s="3">
        <v>0</v>
      </c>
      <c r="BU99" s="3">
        <v>0</v>
      </c>
      <c r="BV99" s="3">
        <v>0</v>
      </c>
      <c r="BW99" s="3">
        <v>0</v>
      </c>
      <c r="BX99" s="3">
        <v>0</v>
      </c>
      <c r="BY99" s="1" t="s">
        <v>157</v>
      </c>
      <c r="CH99" s="7"/>
      <c r="CU99" s="1" t="s">
        <v>154</v>
      </c>
      <c r="CV99" s="1" t="s">
        <v>154</v>
      </c>
      <c r="CW99" s="3">
        <v>125</v>
      </c>
      <c r="CX99" s="3">
        <v>98</v>
      </c>
      <c r="CY99" s="11">
        <f t="shared" si="219"/>
        <v>78.400000000000006</v>
      </c>
      <c r="CZ99" s="3">
        <v>13</v>
      </c>
      <c r="DA99" s="1" t="s">
        <v>160</v>
      </c>
      <c r="DB99" s="3">
        <v>1</v>
      </c>
      <c r="DC99" s="3">
        <v>6</v>
      </c>
      <c r="DD99" s="7">
        <f t="shared" si="220"/>
        <v>3.5</v>
      </c>
      <c r="DE99" s="1" t="s">
        <v>171</v>
      </c>
      <c r="DF99" s="3">
        <v>1</v>
      </c>
      <c r="DG99" s="3">
        <v>0</v>
      </c>
      <c r="DH99" s="3">
        <v>0</v>
      </c>
      <c r="DI99" s="3">
        <v>0</v>
      </c>
      <c r="DJ99" s="3">
        <v>0</v>
      </c>
      <c r="DK99" s="3">
        <v>1</v>
      </c>
      <c r="DL99" s="3">
        <v>0</v>
      </c>
      <c r="DM99" s="3">
        <v>0</v>
      </c>
      <c r="DN99" s="3">
        <v>0</v>
      </c>
      <c r="DO99" s="3">
        <v>0</v>
      </c>
      <c r="DP99" s="3">
        <v>0</v>
      </c>
      <c r="DQ99" s="1" t="s">
        <v>154</v>
      </c>
      <c r="DR99" s="1" t="s">
        <v>154</v>
      </c>
      <c r="DT99" s="3">
        <v>70</v>
      </c>
      <c r="DU99" s="5">
        <v>70</v>
      </c>
      <c r="DV99" s="3">
        <v>13</v>
      </c>
      <c r="DW99" s="1" t="s">
        <v>160</v>
      </c>
      <c r="DX99" s="3">
        <v>1</v>
      </c>
      <c r="DY99" s="3">
        <v>4</v>
      </c>
      <c r="DZ99" s="7">
        <f t="shared" si="221"/>
        <v>2.5</v>
      </c>
      <c r="EA99" s="1" t="s">
        <v>171</v>
      </c>
      <c r="EB99" s="3">
        <v>1</v>
      </c>
      <c r="EC99" s="3">
        <v>0</v>
      </c>
      <c r="ED99" s="3">
        <v>0</v>
      </c>
      <c r="EE99" s="3">
        <v>0</v>
      </c>
      <c r="EF99" s="3">
        <v>0</v>
      </c>
      <c r="EG99" s="3">
        <v>1</v>
      </c>
      <c r="EH99" s="3">
        <v>0</v>
      </c>
      <c r="EI99" s="3">
        <v>0</v>
      </c>
      <c r="EJ99" s="3">
        <v>0</v>
      </c>
      <c r="EK99" s="3">
        <v>0</v>
      </c>
      <c r="EL99" s="3">
        <v>0</v>
      </c>
      <c r="EM99" s="1" t="s">
        <v>154</v>
      </c>
      <c r="EN99" s="1" t="s">
        <v>154</v>
      </c>
      <c r="EP99" s="5">
        <v>185</v>
      </c>
      <c r="EQ99" s="3">
        <v>185</v>
      </c>
      <c r="ER99" s="3">
        <v>13</v>
      </c>
      <c r="ES99" s="1" t="s">
        <v>160</v>
      </c>
      <c r="ET99" s="3">
        <v>1</v>
      </c>
      <c r="EU99" s="3">
        <v>5</v>
      </c>
      <c r="EV99" s="7">
        <f>AVERAGE(ET99:EU99)</f>
        <v>3</v>
      </c>
      <c r="EW99" s="1" t="s">
        <v>171</v>
      </c>
      <c r="EX99" s="3">
        <v>1</v>
      </c>
      <c r="EY99" s="3">
        <v>0</v>
      </c>
      <c r="EZ99" s="3">
        <v>0</v>
      </c>
      <c r="FA99" s="3">
        <v>0</v>
      </c>
      <c r="FB99" s="3">
        <v>0</v>
      </c>
      <c r="FC99" s="3">
        <v>1</v>
      </c>
      <c r="FD99" s="3">
        <v>0</v>
      </c>
      <c r="FE99" s="3">
        <v>0</v>
      </c>
      <c r="FF99" s="3">
        <v>0</v>
      </c>
      <c r="FG99" s="3">
        <v>0</v>
      </c>
      <c r="FH99" s="3">
        <v>0</v>
      </c>
      <c r="FJ99" s="1">
        <v>21778662</v>
      </c>
      <c r="FK99" s="1" t="s">
        <v>446</v>
      </c>
      <c r="FL99" s="1" t="s">
        <v>447</v>
      </c>
      <c r="FM99" s="1">
        <v>81</v>
      </c>
    </row>
    <row r="100" spans="1:169" x14ac:dyDescent="0.25">
      <c r="A100" s="1" t="s">
        <v>983</v>
      </c>
      <c r="B100" s="1" t="s">
        <v>169</v>
      </c>
      <c r="C100" s="1" t="s">
        <v>1137</v>
      </c>
      <c r="D100" s="3" t="s">
        <v>1284</v>
      </c>
      <c r="E100" s="12" t="s">
        <v>1168</v>
      </c>
      <c r="F100" s="3" t="s">
        <v>1228</v>
      </c>
      <c r="G100" s="1" t="s">
        <v>448</v>
      </c>
      <c r="H100" s="1" t="s">
        <v>1552</v>
      </c>
      <c r="I100" s="1" t="s">
        <v>165</v>
      </c>
      <c r="J100" s="1" t="s">
        <v>153</v>
      </c>
      <c r="K100" s="1" t="s">
        <v>157</v>
      </c>
      <c r="T100" s="7"/>
      <c r="AG100" s="1" t="s">
        <v>157</v>
      </c>
      <c r="AP100" s="7"/>
      <c r="BC100" s="1" t="s">
        <v>154</v>
      </c>
      <c r="BD100" s="1" t="s">
        <v>154</v>
      </c>
      <c r="BF100" s="3">
        <v>60</v>
      </c>
      <c r="BG100" s="5">
        <v>60</v>
      </c>
      <c r="BH100" s="3">
        <v>13</v>
      </c>
      <c r="BI100" s="1" t="s">
        <v>160</v>
      </c>
      <c r="BJ100" s="3">
        <v>1</v>
      </c>
      <c r="BK100" s="3">
        <v>2</v>
      </c>
      <c r="BL100" s="7">
        <f>AVERAGE(BJ100:BK100)</f>
        <v>1.5</v>
      </c>
      <c r="BM100" s="1" t="s">
        <v>172</v>
      </c>
      <c r="BN100" s="3">
        <v>1</v>
      </c>
      <c r="BO100" s="3">
        <v>0</v>
      </c>
      <c r="BP100" s="3">
        <v>0</v>
      </c>
      <c r="BQ100" s="3">
        <v>0</v>
      </c>
      <c r="BR100" s="3">
        <v>0</v>
      </c>
      <c r="BS100" s="3">
        <v>0</v>
      </c>
      <c r="BT100" s="3">
        <v>0</v>
      </c>
      <c r="BU100" s="3">
        <v>0</v>
      </c>
      <c r="BV100" s="3">
        <v>0</v>
      </c>
      <c r="BW100" s="3">
        <v>0</v>
      </c>
      <c r="BX100" s="3">
        <v>0</v>
      </c>
      <c r="BY100" s="1" t="s">
        <v>157</v>
      </c>
      <c r="CH100" s="7"/>
      <c r="CU100" s="1" t="s">
        <v>154</v>
      </c>
      <c r="CV100" s="1" t="s">
        <v>154</v>
      </c>
      <c r="CW100" s="3">
        <v>125</v>
      </c>
      <c r="CX100" s="3">
        <v>80</v>
      </c>
      <c r="CY100" s="11">
        <f t="shared" si="219"/>
        <v>64</v>
      </c>
      <c r="CZ100" s="3">
        <v>13</v>
      </c>
      <c r="DA100" s="1" t="s">
        <v>160</v>
      </c>
      <c r="DB100" s="3">
        <v>1</v>
      </c>
      <c r="DC100" s="3">
        <v>5</v>
      </c>
      <c r="DD100" s="7">
        <f t="shared" si="220"/>
        <v>3</v>
      </c>
      <c r="DE100" s="1" t="s">
        <v>172</v>
      </c>
      <c r="DF100" s="3">
        <v>1</v>
      </c>
      <c r="DG100" s="3">
        <v>0</v>
      </c>
      <c r="DH100" s="3">
        <v>0</v>
      </c>
      <c r="DI100" s="3">
        <v>0</v>
      </c>
      <c r="DJ100" s="3">
        <v>0</v>
      </c>
      <c r="DK100" s="3">
        <v>0</v>
      </c>
      <c r="DL100" s="3">
        <v>0</v>
      </c>
      <c r="DM100" s="3">
        <v>0</v>
      </c>
      <c r="DN100" s="3">
        <v>0</v>
      </c>
      <c r="DO100" s="3">
        <v>0</v>
      </c>
      <c r="DP100" s="3">
        <v>0</v>
      </c>
      <c r="DQ100" s="1" t="s">
        <v>154</v>
      </c>
      <c r="DR100" s="1" t="s">
        <v>154</v>
      </c>
      <c r="DT100" s="3">
        <v>60</v>
      </c>
      <c r="DU100" s="5">
        <v>60</v>
      </c>
      <c r="DV100" s="3">
        <v>13</v>
      </c>
      <c r="DW100" s="1" t="s">
        <v>160</v>
      </c>
      <c r="DX100" s="3">
        <v>1</v>
      </c>
      <c r="DY100" s="3">
        <v>4</v>
      </c>
      <c r="DZ100" s="7">
        <f t="shared" si="221"/>
        <v>2.5</v>
      </c>
      <c r="EA100" s="1" t="s">
        <v>172</v>
      </c>
      <c r="EB100" s="3">
        <v>1</v>
      </c>
      <c r="EC100" s="3">
        <v>0</v>
      </c>
      <c r="ED100" s="3">
        <v>0</v>
      </c>
      <c r="EE100" s="3">
        <v>0</v>
      </c>
      <c r="EF100" s="3">
        <v>0</v>
      </c>
      <c r="EG100" s="3">
        <v>0</v>
      </c>
      <c r="EH100" s="3">
        <v>0</v>
      </c>
      <c r="EI100" s="3">
        <v>0</v>
      </c>
      <c r="EJ100" s="3">
        <v>0</v>
      </c>
      <c r="EK100" s="3">
        <v>0</v>
      </c>
      <c r="EL100" s="3">
        <v>0</v>
      </c>
      <c r="EM100" s="1" t="s">
        <v>154</v>
      </c>
      <c r="EN100" s="1" t="s">
        <v>154</v>
      </c>
      <c r="EP100" s="5">
        <v>350</v>
      </c>
      <c r="EQ100" s="3">
        <v>350</v>
      </c>
      <c r="ER100" s="3">
        <v>13</v>
      </c>
      <c r="ES100" s="1" t="s">
        <v>160</v>
      </c>
      <c r="ET100" s="3">
        <v>1</v>
      </c>
      <c r="EU100" s="3">
        <v>5</v>
      </c>
      <c r="EV100" s="7">
        <f>AVERAGE(ET100:EU100)</f>
        <v>3</v>
      </c>
      <c r="EW100" s="1" t="s">
        <v>172</v>
      </c>
      <c r="EX100" s="3">
        <v>1</v>
      </c>
      <c r="EY100" s="3">
        <v>0</v>
      </c>
      <c r="EZ100" s="3">
        <v>0</v>
      </c>
      <c r="FA100" s="3">
        <v>0</v>
      </c>
      <c r="FB100" s="3">
        <v>0</v>
      </c>
      <c r="FC100" s="3">
        <v>0</v>
      </c>
      <c r="FD100" s="3">
        <v>0</v>
      </c>
      <c r="FE100" s="3">
        <v>0</v>
      </c>
      <c r="FF100" s="3">
        <v>0</v>
      </c>
      <c r="FG100" s="3">
        <v>0</v>
      </c>
      <c r="FH100" s="3">
        <v>0</v>
      </c>
      <c r="FJ100" s="1">
        <v>21778857</v>
      </c>
      <c r="FK100" s="1" t="s">
        <v>449</v>
      </c>
      <c r="FL100" s="1" t="s">
        <v>450</v>
      </c>
      <c r="FM100" s="1">
        <v>82</v>
      </c>
    </row>
    <row r="101" spans="1:169" x14ac:dyDescent="0.25">
      <c r="A101" s="1" t="s">
        <v>1013</v>
      </c>
      <c r="B101" s="1" t="s">
        <v>169</v>
      </c>
      <c r="C101" s="1" t="s">
        <v>1137</v>
      </c>
      <c r="D101" s="3" t="s">
        <v>1284</v>
      </c>
      <c r="E101" s="12" t="s">
        <v>1168</v>
      </c>
      <c r="F101" s="3" t="s">
        <v>1228</v>
      </c>
      <c r="G101" s="1" t="s">
        <v>451</v>
      </c>
      <c r="H101" s="1" t="s">
        <v>873</v>
      </c>
      <c r="I101" s="1" t="s">
        <v>165</v>
      </c>
      <c r="J101" s="1" t="s">
        <v>153</v>
      </c>
      <c r="K101" s="1" t="s">
        <v>157</v>
      </c>
      <c r="T101" s="7"/>
      <c r="AG101" s="1" t="s">
        <v>157</v>
      </c>
      <c r="AP101" s="7"/>
      <c r="BC101" s="1" t="s">
        <v>154</v>
      </c>
      <c r="BD101" s="1" t="s">
        <v>154</v>
      </c>
      <c r="BF101" s="3">
        <v>55</v>
      </c>
      <c r="BG101" s="5">
        <v>55</v>
      </c>
      <c r="BH101" s="3">
        <v>13</v>
      </c>
      <c r="BI101" s="1" t="s">
        <v>160</v>
      </c>
      <c r="BJ101" s="3">
        <v>1</v>
      </c>
      <c r="BK101" s="3">
        <v>4</v>
      </c>
      <c r="BL101" s="7">
        <f>AVERAGE(BJ101:BK101)</f>
        <v>2.5</v>
      </c>
      <c r="BM101" s="1" t="s">
        <v>171</v>
      </c>
      <c r="BN101" s="3">
        <v>1</v>
      </c>
      <c r="BO101" s="3">
        <v>0</v>
      </c>
      <c r="BP101" s="3">
        <v>0</v>
      </c>
      <c r="BQ101" s="3">
        <v>0</v>
      </c>
      <c r="BR101" s="3">
        <v>0</v>
      </c>
      <c r="BS101" s="3">
        <v>1</v>
      </c>
      <c r="BT101" s="3">
        <v>0</v>
      </c>
      <c r="BU101" s="3">
        <v>0</v>
      </c>
      <c r="BV101" s="3">
        <v>0</v>
      </c>
      <c r="BW101" s="3">
        <v>0</v>
      </c>
      <c r="BX101" s="3">
        <v>0</v>
      </c>
      <c r="BY101" s="1" t="s">
        <v>157</v>
      </c>
      <c r="CH101" s="7"/>
      <c r="CU101" s="1" t="s">
        <v>154</v>
      </c>
      <c r="CV101" s="1" t="s">
        <v>154</v>
      </c>
      <c r="CW101" s="3">
        <v>125</v>
      </c>
      <c r="CX101" s="3">
        <v>85</v>
      </c>
      <c r="CY101" s="11">
        <f t="shared" si="219"/>
        <v>68</v>
      </c>
      <c r="CZ101" s="3">
        <v>13</v>
      </c>
      <c r="DA101" s="1" t="s">
        <v>160</v>
      </c>
      <c r="DB101" s="3">
        <v>1</v>
      </c>
      <c r="DC101" s="3">
        <v>6</v>
      </c>
      <c r="DD101" s="7">
        <f t="shared" si="220"/>
        <v>3.5</v>
      </c>
      <c r="DE101" s="1" t="s">
        <v>172</v>
      </c>
      <c r="DF101" s="3">
        <v>1</v>
      </c>
      <c r="DG101" s="3">
        <v>0</v>
      </c>
      <c r="DH101" s="3">
        <v>0</v>
      </c>
      <c r="DI101" s="3">
        <v>0</v>
      </c>
      <c r="DJ101" s="3">
        <v>0</v>
      </c>
      <c r="DK101" s="3">
        <v>0</v>
      </c>
      <c r="DL101" s="3">
        <v>0</v>
      </c>
      <c r="DM101" s="3">
        <v>0</v>
      </c>
      <c r="DN101" s="3">
        <v>0</v>
      </c>
      <c r="DO101" s="3">
        <v>0</v>
      </c>
      <c r="DP101" s="3">
        <v>0</v>
      </c>
      <c r="DQ101" s="1" t="s">
        <v>154</v>
      </c>
      <c r="DR101" s="1" t="s">
        <v>154</v>
      </c>
      <c r="DT101" s="3">
        <v>55</v>
      </c>
      <c r="DU101" s="5">
        <v>55</v>
      </c>
      <c r="DV101" s="3">
        <v>13</v>
      </c>
      <c r="DW101" s="1" t="s">
        <v>160</v>
      </c>
      <c r="DX101" s="3">
        <v>2</v>
      </c>
      <c r="DY101" s="3">
        <v>5</v>
      </c>
      <c r="DZ101" s="7">
        <f t="shared" si="221"/>
        <v>3.5</v>
      </c>
      <c r="EA101" s="1" t="s">
        <v>172</v>
      </c>
      <c r="EB101" s="3">
        <v>1</v>
      </c>
      <c r="EC101" s="3">
        <v>0</v>
      </c>
      <c r="ED101" s="3">
        <v>0</v>
      </c>
      <c r="EE101" s="3">
        <v>0</v>
      </c>
      <c r="EF101" s="3">
        <v>0</v>
      </c>
      <c r="EG101" s="3">
        <v>0</v>
      </c>
      <c r="EH101" s="3">
        <v>0</v>
      </c>
      <c r="EI101" s="3">
        <v>0</v>
      </c>
      <c r="EJ101" s="3">
        <v>0</v>
      </c>
      <c r="EK101" s="3">
        <v>0</v>
      </c>
      <c r="EL101" s="3">
        <v>0</v>
      </c>
      <c r="EM101" s="1" t="s">
        <v>154</v>
      </c>
      <c r="EN101" s="1" t="s">
        <v>154</v>
      </c>
      <c r="EP101" s="5">
        <v>330</v>
      </c>
      <c r="EQ101" s="3">
        <v>330</v>
      </c>
      <c r="ER101" s="3">
        <v>13</v>
      </c>
      <c r="ES101" s="1" t="s">
        <v>160</v>
      </c>
      <c r="ET101" s="3">
        <v>1</v>
      </c>
      <c r="EU101" s="3">
        <v>5</v>
      </c>
      <c r="EV101" s="7">
        <f>AVERAGE(ET101:EU101)</f>
        <v>3</v>
      </c>
      <c r="EW101" s="1" t="s">
        <v>172</v>
      </c>
      <c r="EX101" s="3">
        <v>1</v>
      </c>
      <c r="EY101" s="3">
        <v>0</v>
      </c>
      <c r="EZ101" s="3">
        <v>0</v>
      </c>
      <c r="FA101" s="3">
        <v>0</v>
      </c>
      <c r="FB101" s="3">
        <v>0</v>
      </c>
      <c r="FC101" s="3">
        <v>0</v>
      </c>
      <c r="FD101" s="3">
        <v>0</v>
      </c>
      <c r="FE101" s="3">
        <v>0</v>
      </c>
      <c r="FF101" s="3">
        <v>0</v>
      </c>
      <c r="FG101" s="3">
        <v>0</v>
      </c>
      <c r="FH101" s="3">
        <v>0</v>
      </c>
      <c r="FJ101" s="1">
        <v>21779489</v>
      </c>
      <c r="FK101" s="1" t="s">
        <v>452</v>
      </c>
      <c r="FL101" s="1" t="s">
        <v>453</v>
      </c>
      <c r="FM101" s="1">
        <v>83</v>
      </c>
    </row>
    <row r="102" spans="1:169" x14ac:dyDescent="0.25">
      <c r="A102" s="1" t="s">
        <v>1014</v>
      </c>
      <c r="B102" s="1" t="s">
        <v>169</v>
      </c>
      <c r="C102" s="1" t="s">
        <v>1137</v>
      </c>
      <c r="D102" s="3" t="s">
        <v>1284</v>
      </c>
      <c r="E102" s="26" t="s">
        <v>1168</v>
      </c>
      <c r="F102" s="3" t="s">
        <v>1228</v>
      </c>
      <c r="G102" s="1" t="s">
        <v>454</v>
      </c>
      <c r="H102" s="1" t="s">
        <v>1554</v>
      </c>
      <c r="I102" s="1" t="s">
        <v>165</v>
      </c>
      <c r="J102" s="1" t="s">
        <v>153</v>
      </c>
      <c r="K102" s="1" t="s">
        <v>157</v>
      </c>
      <c r="T102" s="7"/>
      <c r="AG102" s="1" t="s">
        <v>157</v>
      </c>
      <c r="AP102" s="7"/>
      <c r="BC102" s="1" t="s">
        <v>157</v>
      </c>
      <c r="BL102" s="7"/>
      <c r="BY102" s="1" t="s">
        <v>157</v>
      </c>
      <c r="CH102" s="7"/>
      <c r="CU102" s="1" t="s">
        <v>154</v>
      </c>
      <c r="CV102" s="1" t="s">
        <v>154</v>
      </c>
      <c r="CW102" s="3">
        <v>125</v>
      </c>
      <c r="CX102" s="3">
        <v>100</v>
      </c>
      <c r="CY102" s="4">
        <f t="shared" si="219"/>
        <v>80</v>
      </c>
      <c r="CZ102" s="3">
        <v>13</v>
      </c>
      <c r="DA102" s="1" t="s">
        <v>160</v>
      </c>
      <c r="DB102" s="3">
        <v>1</v>
      </c>
      <c r="DC102" s="3">
        <v>5</v>
      </c>
      <c r="DD102" s="7">
        <f t="shared" si="220"/>
        <v>3</v>
      </c>
      <c r="DE102" s="1" t="s">
        <v>172</v>
      </c>
      <c r="DF102" s="3">
        <v>1</v>
      </c>
      <c r="DG102" s="3">
        <v>0</v>
      </c>
      <c r="DH102" s="3">
        <v>0</v>
      </c>
      <c r="DI102" s="3">
        <v>0</v>
      </c>
      <c r="DJ102" s="3">
        <v>0</v>
      </c>
      <c r="DK102" s="3">
        <v>0</v>
      </c>
      <c r="DL102" s="3">
        <v>0</v>
      </c>
      <c r="DM102" s="3">
        <v>0</v>
      </c>
      <c r="DN102" s="3">
        <v>0</v>
      </c>
      <c r="DO102" s="3">
        <v>0</v>
      </c>
      <c r="DP102" s="3">
        <v>0</v>
      </c>
      <c r="DQ102" s="1" t="s">
        <v>154</v>
      </c>
      <c r="DR102" s="1" t="s">
        <v>154</v>
      </c>
      <c r="DT102" s="3">
        <v>55</v>
      </c>
      <c r="DU102" s="5">
        <v>55</v>
      </c>
      <c r="DV102" s="3">
        <v>13</v>
      </c>
      <c r="DW102" s="1" t="s">
        <v>160</v>
      </c>
      <c r="DX102" s="3">
        <v>1</v>
      </c>
      <c r="DY102" s="3">
        <v>5</v>
      </c>
      <c r="DZ102" s="7">
        <f t="shared" si="221"/>
        <v>3</v>
      </c>
      <c r="EA102" s="1" t="s">
        <v>172</v>
      </c>
      <c r="EB102" s="3">
        <v>1</v>
      </c>
      <c r="EC102" s="3">
        <v>0</v>
      </c>
      <c r="ED102" s="3">
        <v>0</v>
      </c>
      <c r="EE102" s="3">
        <v>0</v>
      </c>
      <c r="EF102" s="3">
        <v>0</v>
      </c>
      <c r="EG102" s="3">
        <v>0</v>
      </c>
      <c r="EH102" s="3">
        <v>0</v>
      </c>
      <c r="EI102" s="3">
        <v>0</v>
      </c>
      <c r="EJ102" s="3">
        <v>0</v>
      </c>
      <c r="EK102" s="3">
        <v>0</v>
      </c>
      <c r="EL102" s="3">
        <v>0</v>
      </c>
      <c r="EM102" s="1" t="s">
        <v>157</v>
      </c>
      <c r="EV102" s="7"/>
      <c r="FJ102" s="1">
        <v>21779832</v>
      </c>
      <c r="FK102" s="1" t="s">
        <v>455</v>
      </c>
      <c r="FL102" s="1" t="s">
        <v>456</v>
      </c>
      <c r="FM102" s="1">
        <v>84</v>
      </c>
    </row>
    <row r="103" spans="1:169" x14ac:dyDescent="0.25">
      <c r="A103" s="1" t="s">
        <v>1015</v>
      </c>
      <c r="B103" s="1" t="s">
        <v>169</v>
      </c>
      <c r="C103" s="1" t="s">
        <v>1137</v>
      </c>
      <c r="D103" s="3" t="s">
        <v>1284</v>
      </c>
      <c r="E103" s="12" t="s">
        <v>1168</v>
      </c>
      <c r="F103" s="3" t="s">
        <v>1228</v>
      </c>
      <c r="G103" s="1" t="s">
        <v>457</v>
      </c>
      <c r="H103" s="1" t="s">
        <v>1554</v>
      </c>
      <c r="I103" s="1" t="s">
        <v>165</v>
      </c>
      <c r="J103" s="1" t="s">
        <v>153</v>
      </c>
      <c r="K103" s="1" t="s">
        <v>157</v>
      </c>
      <c r="T103" s="7"/>
      <c r="AG103" s="1" t="s">
        <v>157</v>
      </c>
      <c r="AP103" s="7"/>
      <c r="BC103" s="1" t="s">
        <v>154</v>
      </c>
      <c r="BD103" s="1" t="s">
        <v>154</v>
      </c>
      <c r="BF103" s="3">
        <v>50</v>
      </c>
      <c r="BG103" s="5">
        <v>50</v>
      </c>
      <c r="BH103" s="3">
        <v>13</v>
      </c>
      <c r="BI103" s="1" t="s">
        <v>160</v>
      </c>
      <c r="BJ103" s="3">
        <v>1</v>
      </c>
      <c r="BK103" s="3">
        <v>5</v>
      </c>
      <c r="BL103" s="7">
        <f t="shared" ref="BL103:BL116" si="222">AVERAGE(BJ103:BK103)</f>
        <v>3</v>
      </c>
      <c r="BM103" s="1" t="s">
        <v>172</v>
      </c>
      <c r="BN103" s="3">
        <v>1</v>
      </c>
      <c r="BO103" s="3">
        <v>0</v>
      </c>
      <c r="BP103" s="3">
        <v>0</v>
      </c>
      <c r="BQ103" s="3">
        <v>0</v>
      </c>
      <c r="BR103" s="3">
        <v>0</v>
      </c>
      <c r="BS103" s="3">
        <v>0</v>
      </c>
      <c r="BT103" s="3">
        <v>0</v>
      </c>
      <c r="BU103" s="3">
        <v>0</v>
      </c>
      <c r="BV103" s="3">
        <v>0</v>
      </c>
      <c r="BW103" s="3">
        <v>0</v>
      </c>
      <c r="BX103" s="3">
        <v>0</v>
      </c>
      <c r="BY103" s="1" t="s">
        <v>157</v>
      </c>
      <c r="CH103" s="7"/>
      <c r="CU103" s="1" t="s">
        <v>154</v>
      </c>
      <c r="CV103" s="1" t="s">
        <v>154</v>
      </c>
      <c r="CW103" s="3">
        <v>125</v>
      </c>
      <c r="CX103" s="3">
        <v>100</v>
      </c>
      <c r="CY103" s="11">
        <f t="shared" si="219"/>
        <v>80</v>
      </c>
      <c r="CZ103" s="3">
        <v>13</v>
      </c>
      <c r="DA103" s="1" t="s">
        <v>160</v>
      </c>
      <c r="DB103" s="3">
        <v>1</v>
      </c>
      <c r="DC103" s="3">
        <v>6</v>
      </c>
      <c r="DD103" s="7">
        <f t="shared" si="220"/>
        <v>3.5</v>
      </c>
      <c r="DE103" s="1" t="s">
        <v>172</v>
      </c>
      <c r="DF103" s="3">
        <v>1</v>
      </c>
      <c r="DG103" s="3">
        <v>0</v>
      </c>
      <c r="DH103" s="3">
        <v>0</v>
      </c>
      <c r="DI103" s="3">
        <v>0</v>
      </c>
      <c r="DJ103" s="3">
        <v>0</v>
      </c>
      <c r="DK103" s="3">
        <v>0</v>
      </c>
      <c r="DL103" s="3">
        <v>0</v>
      </c>
      <c r="DM103" s="3">
        <v>0</v>
      </c>
      <c r="DN103" s="3">
        <v>0</v>
      </c>
      <c r="DO103" s="3">
        <v>0</v>
      </c>
      <c r="DP103" s="3">
        <v>0</v>
      </c>
      <c r="DQ103" s="1" t="s">
        <v>154</v>
      </c>
      <c r="DR103" s="1" t="s">
        <v>154</v>
      </c>
      <c r="DT103" s="3">
        <v>60</v>
      </c>
      <c r="DU103" s="5">
        <v>60</v>
      </c>
      <c r="DV103" s="3">
        <v>13</v>
      </c>
      <c r="DW103" s="1" t="s">
        <v>160</v>
      </c>
      <c r="DX103" s="3">
        <v>1</v>
      </c>
      <c r="DY103" s="3">
        <v>5</v>
      </c>
      <c r="DZ103" s="7">
        <f t="shared" si="221"/>
        <v>3</v>
      </c>
      <c r="EA103" s="1" t="s">
        <v>172</v>
      </c>
      <c r="EB103" s="3">
        <v>1</v>
      </c>
      <c r="EC103" s="3">
        <v>0</v>
      </c>
      <c r="ED103" s="3">
        <v>0</v>
      </c>
      <c r="EE103" s="3">
        <v>0</v>
      </c>
      <c r="EF103" s="3">
        <v>0</v>
      </c>
      <c r="EG103" s="3">
        <v>0</v>
      </c>
      <c r="EH103" s="3">
        <v>0</v>
      </c>
      <c r="EI103" s="3">
        <v>0</v>
      </c>
      <c r="EJ103" s="3">
        <v>0</v>
      </c>
      <c r="EK103" s="3">
        <v>0</v>
      </c>
      <c r="EL103" s="3">
        <v>0</v>
      </c>
      <c r="EM103" s="1" t="s">
        <v>154</v>
      </c>
      <c r="EN103" s="1" t="s">
        <v>154</v>
      </c>
      <c r="EP103" s="5">
        <v>350</v>
      </c>
      <c r="EQ103" s="3">
        <v>350</v>
      </c>
      <c r="ER103" s="3">
        <v>13</v>
      </c>
      <c r="ES103" s="1" t="s">
        <v>160</v>
      </c>
      <c r="ET103" s="3">
        <v>2</v>
      </c>
      <c r="EU103" s="3">
        <v>6</v>
      </c>
      <c r="EV103" s="7">
        <f t="shared" ref="EV103:EV116" si="223">AVERAGE(ET103:EU103)</f>
        <v>4</v>
      </c>
      <c r="EW103" s="1" t="s">
        <v>172</v>
      </c>
      <c r="EX103" s="3">
        <v>1</v>
      </c>
      <c r="EY103" s="3">
        <v>0</v>
      </c>
      <c r="EZ103" s="3">
        <v>0</v>
      </c>
      <c r="FA103" s="3">
        <v>0</v>
      </c>
      <c r="FB103" s="3">
        <v>0</v>
      </c>
      <c r="FC103" s="3">
        <v>0</v>
      </c>
      <c r="FD103" s="3">
        <v>0</v>
      </c>
      <c r="FE103" s="3">
        <v>0</v>
      </c>
      <c r="FF103" s="3">
        <v>0</v>
      </c>
      <c r="FG103" s="3">
        <v>0</v>
      </c>
      <c r="FH103" s="3">
        <v>0</v>
      </c>
      <c r="FJ103" s="1">
        <v>21780028</v>
      </c>
      <c r="FK103" s="1" t="s">
        <v>458</v>
      </c>
      <c r="FL103" s="1" t="s">
        <v>459</v>
      </c>
      <c r="FM103" s="1">
        <v>85</v>
      </c>
    </row>
    <row r="104" spans="1:169" x14ac:dyDescent="0.25">
      <c r="A104" s="1" t="s">
        <v>925</v>
      </c>
      <c r="B104" s="1" t="s">
        <v>569</v>
      </c>
      <c r="C104" s="1" t="s">
        <v>1137</v>
      </c>
      <c r="D104" s="3" t="s">
        <v>1284</v>
      </c>
      <c r="E104" s="12" t="s">
        <v>1171</v>
      </c>
      <c r="F104" s="3" t="s">
        <v>1231</v>
      </c>
      <c r="G104" s="1" t="s">
        <v>800</v>
      </c>
      <c r="H104" s="1" t="s">
        <v>1527</v>
      </c>
      <c r="I104" s="1" t="s">
        <v>165</v>
      </c>
      <c r="J104" s="1" t="s">
        <v>153</v>
      </c>
      <c r="K104" s="1" t="s">
        <v>154</v>
      </c>
      <c r="L104" s="1" t="s">
        <v>154</v>
      </c>
      <c r="N104" s="3">
        <v>360</v>
      </c>
      <c r="O104" s="5">
        <v>360</v>
      </c>
      <c r="P104" s="3">
        <v>26</v>
      </c>
      <c r="Q104" s="1" t="s">
        <v>160</v>
      </c>
      <c r="R104" s="3">
        <v>15</v>
      </c>
      <c r="S104" s="3">
        <v>20</v>
      </c>
      <c r="T104" s="7">
        <f t="shared" ref="T104:T110" si="224">AVERAGE(R104:S104)</f>
        <v>17.5</v>
      </c>
      <c r="U104" s="1" t="s">
        <v>374</v>
      </c>
      <c r="V104" s="3">
        <v>1</v>
      </c>
      <c r="W104" s="3">
        <v>1</v>
      </c>
      <c r="X104" s="3">
        <v>0</v>
      </c>
      <c r="Y104" s="3">
        <v>1</v>
      </c>
      <c r="Z104" s="3">
        <v>0</v>
      </c>
      <c r="AA104" s="3">
        <v>0</v>
      </c>
      <c r="AB104" s="3">
        <v>1</v>
      </c>
      <c r="AC104" s="3">
        <v>0</v>
      </c>
      <c r="AD104" s="3">
        <v>0</v>
      </c>
      <c r="AE104" s="3">
        <v>0</v>
      </c>
      <c r="AF104" s="3">
        <v>0</v>
      </c>
      <c r="AG104" s="1" t="s">
        <v>154</v>
      </c>
      <c r="AH104" s="1" t="s">
        <v>154</v>
      </c>
      <c r="AJ104" s="3">
        <v>360</v>
      </c>
      <c r="AK104" s="5">
        <v>360</v>
      </c>
      <c r="AL104" s="3">
        <v>26</v>
      </c>
      <c r="AM104" s="1" t="s">
        <v>160</v>
      </c>
      <c r="AN104" s="3">
        <v>15</v>
      </c>
      <c r="AO104" s="3">
        <v>20</v>
      </c>
      <c r="AP104" s="7">
        <f t="shared" ref="AP104:AP110" si="225">AVERAGE(AN104:AO104)</f>
        <v>17.5</v>
      </c>
      <c r="AQ104" s="1" t="s">
        <v>374</v>
      </c>
      <c r="AR104" s="3">
        <v>1</v>
      </c>
      <c r="AS104" s="3">
        <v>1</v>
      </c>
      <c r="AT104" s="3">
        <v>0</v>
      </c>
      <c r="AU104" s="3">
        <v>1</v>
      </c>
      <c r="AV104" s="3">
        <v>0</v>
      </c>
      <c r="AW104" s="3">
        <v>0</v>
      </c>
      <c r="AX104" s="3">
        <v>1</v>
      </c>
      <c r="AY104" s="3">
        <v>0</v>
      </c>
      <c r="AZ104" s="3">
        <v>0</v>
      </c>
      <c r="BA104" s="3">
        <v>0</v>
      </c>
      <c r="BB104" s="3">
        <v>0</v>
      </c>
      <c r="BC104" s="1" t="s">
        <v>154</v>
      </c>
      <c r="BD104" s="1" t="s">
        <v>154</v>
      </c>
      <c r="BF104" s="3">
        <v>100</v>
      </c>
      <c r="BG104" s="5">
        <v>100</v>
      </c>
      <c r="BH104" s="3">
        <v>13</v>
      </c>
      <c r="BI104" s="1" t="s">
        <v>160</v>
      </c>
      <c r="BJ104" s="3">
        <v>1</v>
      </c>
      <c r="BK104" s="3">
        <v>1</v>
      </c>
      <c r="BL104" s="7">
        <f t="shared" si="222"/>
        <v>1</v>
      </c>
      <c r="BM104" s="1" t="s">
        <v>374</v>
      </c>
      <c r="BN104" s="3">
        <v>1</v>
      </c>
      <c r="BO104" s="3">
        <v>1</v>
      </c>
      <c r="BP104" s="3">
        <v>0</v>
      </c>
      <c r="BQ104" s="3">
        <v>1</v>
      </c>
      <c r="BR104" s="3">
        <v>0</v>
      </c>
      <c r="BS104" s="3">
        <v>0</v>
      </c>
      <c r="BT104" s="3">
        <v>1</v>
      </c>
      <c r="BU104" s="3">
        <v>0</v>
      </c>
      <c r="BV104" s="3">
        <v>0</v>
      </c>
      <c r="BW104" s="3">
        <v>0</v>
      </c>
      <c r="BX104" s="3">
        <v>0</v>
      </c>
      <c r="BY104" s="1" t="s">
        <v>154</v>
      </c>
      <c r="BZ104" s="1" t="s">
        <v>154</v>
      </c>
      <c r="CB104" s="3">
        <v>180</v>
      </c>
      <c r="CC104" s="5">
        <v>180</v>
      </c>
      <c r="CD104" s="3">
        <v>13</v>
      </c>
      <c r="CE104" s="1" t="s">
        <v>160</v>
      </c>
      <c r="CF104" s="3">
        <v>1</v>
      </c>
      <c r="CG104" s="3">
        <v>1</v>
      </c>
      <c r="CH104" s="7">
        <f t="shared" ref="CH104:CH110" si="226">AVERAGE(CF104:CG104)</f>
        <v>1</v>
      </c>
      <c r="CI104" s="1" t="s">
        <v>235</v>
      </c>
      <c r="CJ104" s="3">
        <v>1</v>
      </c>
      <c r="CK104" s="3">
        <v>0</v>
      </c>
      <c r="CL104" s="3">
        <v>0</v>
      </c>
      <c r="CM104" s="3">
        <v>1</v>
      </c>
      <c r="CN104" s="3">
        <v>0</v>
      </c>
      <c r="CO104" s="3">
        <v>0</v>
      </c>
      <c r="CP104" s="3">
        <v>0</v>
      </c>
      <c r="CQ104" s="3">
        <v>0</v>
      </c>
      <c r="CR104" s="3">
        <v>0</v>
      </c>
      <c r="CS104" s="3">
        <v>0</v>
      </c>
      <c r="CT104" s="3">
        <v>0</v>
      </c>
      <c r="CU104" s="1" t="s">
        <v>154</v>
      </c>
      <c r="CV104" s="1" t="s">
        <v>154</v>
      </c>
      <c r="CW104" s="3">
        <v>1</v>
      </c>
      <c r="CX104" s="3">
        <v>100</v>
      </c>
      <c r="CY104" s="4">
        <v>100</v>
      </c>
      <c r="CZ104" s="3">
        <v>13</v>
      </c>
      <c r="DA104" s="1" t="s">
        <v>160</v>
      </c>
      <c r="DB104" s="3">
        <v>1</v>
      </c>
      <c r="DC104" s="3">
        <v>1</v>
      </c>
      <c r="DD104" s="7">
        <f t="shared" si="220"/>
        <v>1</v>
      </c>
      <c r="DE104" s="1" t="s">
        <v>420</v>
      </c>
      <c r="DF104" s="3">
        <v>1</v>
      </c>
      <c r="DG104" s="3">
        <v>0</v>
      </c>
      <c r="DH104" s="3">
        <v>0</v>
      </c>
      <c r="DI104" s="3">
        <v>0</v>
      </c>
      <c r="DJ104" s="3">
        <v>1</v>
      </c>
      <c r="DK104" s="3">
        <v>0</v>
      </c>
      <c r="DL104" s="3">
        <v>0</v>
      </c>
      <c r="DM104" s="3">
        <v>0</v>
      </c>
      <c r="DN104" s="3">
        <v>0</v>
      </c>
      <c r="DO104" s="3">
        <v>0</v>
      </c>
      <c r="DP104" s="3">
        <v>0</v>
      </c>
      <c r="DQ104" s="1" t="s">
        <v>154</v>
      </c>
      <c r="DR104" s="1" t="s">
        <v>154</v>
      </c>
      <c r="DT104" s="3">
        <v>80</v>
      </c>
      <c r="DU104" s="5">
        <v>80</v>
      </c>
      <c r="DV104" s="3">
        <v>13</v>
      </c>
      <c r="DW104" s="1" t="s">
        <v>160</v>
      </c>
      <c r="DX104" s="3">
        <v>1</v>
      </c>
      <c r="DY104" s="3">
        <v>1</v>
      </c>
      <c r="DZ104" s="7">
        <f t="shared" si="221"/>
        <v>1</v>
      </c>
      <c r="EA104" s="1" t="s">
        <v>158</v>
      </c>
      <c r="EB104" s="3">
        <v>1</v>
      </c>
      <c r="EC104" s="3">
        <v>1</v>
      </c>
      <c r="ED104" s="3">
        <v>0</v>
      </c>
      <c r="EE104" s="3">
        <v>0</v>
      </c>
      <c r="EF104" s="3">
        <v>0</v>
      </c>
      <c r="EG104" s="3">
        <v>0</v>
      </c>
      <c r="EH104" s="3">
        <v>0</v>
      </c>
      <c r="EI104" s="3">
        <v>0</v>
      </c>
      <c r="EJ104" s="3">
        <v>0</v>
      </c>
      <c r="EK104" s="3">
        <v>0</v>
      </c>
      <c r="EL104" s="3">
        <v>0</v>
      </c>
      <c r="EM104" s="1" t="s">
        <v>154</v>
      </c>
      <c r="EN104" s="1" t="s">
        <v>154</v>
      </c>
      <c r="EP104" s="5">
        <v>400</v>
      </c>
      <c r="EQ104" s="3">
        <v>400</v>
      </c>
      <c r="ER104" s="3">
        <v>13</v>
      </c>
      <c r="ES104" s="1" t="s">
        <v>160</v>
      </c>
      <c r="ET104" s="3">
        <v>1</v>
      </c>
      <c r="EU104" s="3">
        <v>2</v>
      </c>
      <c r="EV104" s="7">
        <f t="shared" si="223"/>
        <v>1.5</v>
      </c>
      <c r="EW104" s="1" t="s">
        <v>166</v>
      </c>
      <c r="EX104" s="3">
        <v>1</v>
      </c>
      <c r="EY104" s="3">
        <v>0</v>
      </c>
      <c r="EZ104" s="3">
        <v>1</v>
      </c>
      <c r="FA104" s="3">
        <v>0</v>
      </c>
      <c r="FB104" s="3">
        <v>0</v>
      </c>
      <c r="FC104" s="3">
        <v>0</v>
      </c>
      <c r="FD104" s="3">
        <v>0</v>
      </c>
      <c r="FE104" s="3">
        <v>0</v>
      </c>
      <c r="FF104" s="3">
        <v>0</v>
      </c>
      <c r="FG104" s="3">
        <v>0</v>
      </c>
      <c r="FH104" s="3">
        <v>0</v>
      </c>
      <c r="FJ104" s="1">
        <v>21904333</v>
      </c>
      <c r="FK104" s="1" t="s">
        <v>801</v>
      </c>
      <c r="FL104" s="1" t="s">
        <v>802</v>
      </c>
      <c r="FM104" s="1">
        <v>198</v>
      </c>
    </row>
    <row r="105" spans="1:169" x14ac:dyDescent="0.25">
      <c r="A105" s="1" t="s">
        <v>926</v>
      </c>
      <c r="B105" s="1" t="s">
        <v>569</v>
      </c>
      <c r="C105" s="1" t="s">
        <v>1137</v>
      </c>
      <c r="D105" s="3" t="s">
        <v>1284</v>
      </c>
      <c r="E105" s="12" t="s">
        <v>1171</v>
      </c>
      <c r="F105" s="3" t="s">
        <v>1231</v>
      </c>
      <c r="G105" s="1" t="s">
        <v>800</v>
      </c>
      <c r="H105" s="1" t="s">
        <v>1527</v>
      </c>
      <c r="I105" s="1" t="s">
        <v>165</v>
      </c>
      <c r="J105" s="1" t="s">
        <v>153</v>
      </c>
      <c r="K105" s="1" t="s">
        <v>154</v>
      </c>
      <c r="L105" s="1" t="s">
        <v>154</v>
      </c>
      <c r="N105" s="3">
        <v>370</v>
      </c>
      <c r="O105" s="5">
        <v>370</v>
      </c>
      <c r="P105" s="3">
        <v>26</v>
      </c>
      <c r="Q105" s="1" t="s">
        <v>160</v>
      </c>
      <c r="R105" s="3">
        <v>5</v>
      </c>
      <c r="S105" s="3">
        <v>15</v>
      </c>
      <c r="T105" s="7">
        <f t="shared" si="224"/>
        <v>10</v>
      </c>
      <c r="U105" s="1" t="s">
        <v>374</v>
      </c>
      <c r="V105" s="3">
        <v>1</v>
      </c>
      <c r="W105" s="3">
        <v>1</v>
      </c>
      <c r="X105" s="3">
        <v>0</v>
      </c>
      <c r="Y105" s="3">
        <v>1</v>
      </c>
      <c r="Z105" s="3">
        <v>0</v>
      </c>
      <c r="AA105" s="3">
        <v>0</v>
      </c>
      <c r="AB105" s="3">
        <v>1</v>
      </c>
      <c r="AC105" s="3">
        <v>0</v>
      </c>
      <c r="AD105" s="3">
        <v>0</v>
      </c>
      <c r="AE105" s="3">
        <v>0</v>
      </c>
      <c r="AF105" s="3">
        <v>0</v>
      </c>
      <c r="AG105" s="1" t="s">
        <v>154</v>
      </c>
      <c r="AH105" s="1" t="s">
        <v>154</v>
      </c>
      <c r="AJ105" s="3">
        <v>370</v>
      </c>
      <c r="AK105" s="5">
        <v>370</v>
      </c>
      <c r="AL105" s="3">
        <v>26</v>
      </c>
      <c r="AM105" s="1" t="s">
        <v>160</v>
      </c>
      <c r="AN105" s="3">
        <v>5</v>
      </c>
      <c r="AO105" s="3">
        <v>15</v>
      </c>
      <c r="AP105" s="7">
        <f t="shared" si="225"/>
        <v>10</v>
      </c>
      <c r="AQ105" s="1" t="s">
        <v>374</v>
      </c>
      <c r="AR105" s="3">
        <v>1</v>
      </c>
      <c r="AS105" s="3">
        <v>1</v>
      </c>
      <c r="AT105" s="3">
        <v>0</v>
      </c>
      <c r="AU105" s="3">
        <v>1</v>
      </c>
      <c r="AV105" s="3">
        <v>0</v>
      </c>
      <c r="AW105" s="3">
        <v>0</v>
      </c>
      <c r="AX105" s="3">
        <v>1</v>
      </c>
      <c r="AY105" s="3">
        <v>0</v>
      </c>
      <c r="AZ105" s="3">
        <v>0</v>
      </c>
      <c r="BA105" s="3">
        <v>0</v>
      </c>
      <c r="BB105" s="3">
        <v>0</v>
      </c>
      <c r="BC105" s="1" t="s">
        <v>154</v>
      </c>
      <c r="BD105" s="1" t="s">
        <v>154</v>
      </c>
      <c r="BF105" s="3">
        <v>100</v>
      </c>
      <c r="BG105" s="5">
        <v>100</v>
      </c>
      <c r="BH105" s="3">
        <v>13</v>
      </c>
      <c r="BI105" s="1" t="s">
        <v>160</v>
      </c>
      <c r="BJ105" s="3">
        <v>1</v>
      </c>
      <c r="BK105" s="3">
        <v>1</v>
      </c>
      <c r="BL105" s="7">
        <f t="shared" si="222"/>
        <v>1</v>
      </c>
      <c r="BM105" s="1" t="s">
        <v>172</v>
      </c>
      <c r="BN105" s="3">
        <v>1</v>
      </c>
      <c r="BO105" s="3">
        <v>0</v>
      </c>
      <c r="BP105" s="3">
        <v>0</v>
      </c>
      <c r="BQ105" s="3">
        <v>0</v>
      </c>
      <c r="BR105" s="3">
        <v>0</v>
      </c>
      <c r="BS105" s="3">
        <v>0</v>
      </c>
      <c r="BT105" s="3">
        <v>0</v>
      </c>
      <c r="BU105" s="3">
        <v>0</v>
      </c>
      <c r="BV105" s="3">
        <v>0</v>
      </c>
      <c r="BW105" s="3">
        <v>0</v>
      </c>
      <c r="BX105" s="3">
        <v>0</v>
      </c>
      <c r="BY105" s="1" t="s">
        <v>154</v>
      </c>
      <c r="BZ105" s="1" t="s">
        <v>154</v>
      </c>
      <c r="CB105" s="3">
        <v>150</v>
      </c>
      <c r="CC105" s="5">
        <v>150</v>
      </c>
      <c r="CD105" s="3">
        <v>13</v>
      </c>
      <c r="CE105" s="1" t="s">
        <v>160</v>
      </c>
      <c r="CF105" s="3">
        <v>1</v>
      </c>
      <c r="CG105" s="3">
        <v>1</v>
      </c>
      <c r="CH105" s="7">
        <f t="shared" si="226"/>
        <v>1</v>
      </c>
      <c r="CI105" s="1" t="s">
        <v>172</v>
      </c>
      <c r="CJ105" s="3">
        <v>1</v>
      </c>
      <c r="CK105" s="3">
        <v>0</v>
      </c>
      <c r="CL105" s="3">
        <v>0</v>
      </c>
      <c r="CM105" s="3">
        <v>0</v>
      </c>
      <c r="CN105" s="3">
        <v>0</v>
      </c>
      <c r="CO105" s="3">
        <v>0</v>
      </c>
      <c r="CP105" s="3">
        <v>0</v>
      </c>
      <c r="CQ105" s="3">
        <v>0</v>
      </c>
      <c r="CR105" s="3">
        <v>0</v>
      </c>
      <c r="CS105" s="3">
        <v>0</v>
      </c>
      <c r="CT105" s="3">
        <v>0</v>
      </c>
      <c r="CU105" s="1" t="s">
        <v>154</v>
      </c>
      <c r="CV105" s="1" t="s">
        <v>154</v>
      </c>
      <c r="CW105" s="3">
        <v>100</v>
      </c>
      <c r="CX105" s="3">
        <v>90</v>
      </c>
      <c r="CY105" s="4">
        <f>CX105/CW105*100</f>
        <v>90</v>
      </c>
      <c r="CZ105" s="3">
        <v>13</v>
      </c>
      <c r="DA105" s="1" t="s">
        <v>160</v>
      </c>
      <c r="DB105" s="3">
        <v>1</v>
      </c>
      <c r="DC105" s="3">
        <v>1</v>
      </c>
      <c r="DD105" s="7">
        <f t="shared" si="220"/>
        <v>1</v>
      </c>
      <c r="DE105" s="1" t="s">
        <v>172</v>
      </c>
      <c r="DF105" s="3">
        <v>1</v>
      </c>
      <c r="DG105" s="3">
        <v>0</v>
      </c>
      <c r="DH105" s="3">
        <v>0</v>
      </c>
      <c r="DI105" s="3">
        <v>0</v>
      </c>
      <c r="DJ105" s="3">
        <v>0</v>
      </c>
      <c r="DK105" s="3">
        <v>0</v>
      </c>
      <c r="DL105" s="3">
        <v>0</v>
      </c>
      <c r="DM105" s="3">
        <v>0</v>
      </c>
      <c r="DN105" s="3">
        <v>0</v>
      </c>
      <c r="DO105" s="3">
        <v>0</v>
      </c>
      <c r="DP105" s="3">
        <v>0</v>
      </c>
      <c r="DQ105" s="1" t="s">
        <v>154</v>
      </c>
      <c r="DR105" s="1" t="s">
        <v>154</v>
      </c>
      <c r="DT105" s="3">
        <v>70</v>
      </c>
      <c r="DU105" s="5">
        <v>70</v>
      </c>
      <c r="DV105" s="3">
        <v>13</v>
      </c>
      <c r="DW105" s="1" t="s">
        <v>160</v>
      </c>
      <c r="DX105" s="3">
        <v>1</v>
      </c>
      <c r="DY105" s="3">
        <v>1</v>
      </c>
      <c r="DZ105" s="7">
        <f t="shared" si="221"/>
        <v>1</v>
      </c>
      <c r="EA105" s="1" t="s">
        <v>158</v>
      </c>
      <c r="EB105" s="3">
        <v>1</v>
      </c>
      <c r="EC105" s="3">
        <v>1</v>
      </c>
      <c r="ED105" s="3">
        <v>0</v>
      </c>
      <c r="EE105" s="3">
        <v>0</v>
      </c>
      <c r="EF105" s="3">
        <v>0</v>
      </c>
      <c r="EG105" s="3">
        <v>0</v>
      </c>
      <c r="EH105" s="3">
        <v>0</v>
      </c>
      <c r="EI105" s="3">
        <v>0</v>
      </c>
      <c r="EJ105" s="3">
        <v>0</v>
      </c>
      <c r="EK105" s="3">
        <v>0</v>
      </c>
      <c r="EL105" s="3">
        <v>0</v>
      </c>
      <c r="EM105" s="1" t="s">
        <v>154</v>
      </c>
      <c r="EN105" s="1" t="s">
        <v>154</v>
      </c>
      <c r="EP105" s="5">
        <v>400</v>
      </c>
      <c r="EQ105" s="3">
        <v>400</v>
      </c>
      <c r="ER105" s="3">
        <v>13</v>
      </c>
      <c r="ES105" s="1" t="s">
        <v>160</v>
      </c>
      <c r="ET105" s="3">
        <v>1</v>
      </c>
      <c r="EU105" s="3">
        <v>1</v>
      </c>
      <c r="EV105" s="7">
        <f t="shared" si="223"/>
        <v>1</v>
      </c>
      <c r="EW105" s="1" t="s">
        <v>172</v>
      </c>
      <c r="EX105" s="3">
        <v>1</v>
      </c>
      <c r="EY105" s="3">
        <v>0</v>
      </c>
      <c r="EZ105" s="3">
        <v>0</v>
      </c>
      <c r="FA105" s="3">
        <v>0</v>
      </c>
      <c r="FB105" s="3">
        <v>0</v>
      </c>
      <c r="FC105" s="3">
        <v>0</v>
      </c>
      <c r="FD105" s="3">
        <v>0</v>
      </c>
      <c r="FE105" s="3">
        <v>0</v>
      </c>
      <c r="FF105" s="3">
        <v>0</v>
      </c>
      <c r="FG105" s="3">
        <v>0</v>
      </c>
      <c r="FH105" s="3">
        <v>0</v>
      </c>
      <c r="FJ105" s="1">
        <v>21906667</v>
      </c>
      <c r="FK105" s="1" t="s">
        <v>829</v>
      </c>
      <c r="FL105" s="1" t="s">
        <v>830</v>
      </c>
      <c r="FM105" s="1">
        <v>207</v>
      </c>
    </row>
    <row r="106" spans="1:169" x14ac:dyDescent="0.25">
      <c r="A106" s="1" t="s">
        <v>927</v>
      </c>
      <c r="B106" s="1" t="s">
        <v>569</v>
      </c>
      <c r="C106" s="1" t="s">
        <v>1137</v>
      </c>
      <c r="D106" s="3" t="s">
        <v>1284</v>
      </c>
      <c r="E106" s="12" t="s">
        <v>1171</v>
      </c>
      <c r="F106" s="3" t="s">
        <v>1231</v>
      </c>
      <c r="G106" s="1" t="s">
        <v>831</v>
      </c>
      <c r="H106" s="1" t="s">
        <v>1538</v>
      </c>
      <c r="I106" s="1" t="s">
        <v>165</v>
      </c>
      <c r="J106" s="1" t="s">
        <v>153</v>
      </c>
      <c r="K106" s="1" t="s">
        <v>154</v>
      </c>
      <c r="L106" s="1" t="s">
        <v>154</v>
      </c>
      <c r="N106" s="3">
        <v>370</v>
      </c>
      <c r="O106" s="5">
        <v>370</v>
      </c>
      <c r="P106" s="3">
        <v>26</v>
      </c>
      <c r="Q106" s="1" t="s">
        <v>160</v>
      </c>
      <c r="R106" s="3">
        <v>5</v>
      </c>
      <c r="S106" s="3">
        <v>15</v>
      </c>
      <c r="T106" s="7">
        <f t="shared" si="224"/>
        <v>10</v>
      </c>
      <c r="U106" s="1" t="s">
        <v>374</v>
      </c>
      <c r="V106" s="3">
        <v>1</v>
      </c>
      <c r="W106" s="3">
        <v>1</v>
      </c>
      <c r="X106" s="3">
        <v>0</v>
      </c>
      <c r="Y106" s="3">
        <v>1</v>
      </c>
      <c r="Z106" s="3">
        <v>0</v>
      </c>
      <c r="AA106" s="3">
        <v>0</v>
      </c>
      <c r="AB106" s="3">
        <v>1</v>
      </c>
      <c r="AC106" s="3">
        <v>0</v>
      </c>
      <c r="AD106" s="3">
        <v>0</v>
      </c>
      <c r="AE106" s="3">
        <v>0</v>
      </c>
      <c r="AF106" s="3">
        <v>0</v>
      </c>
      <c r="AG106" s="1" t="s">
        <v>154</v>
      </c>
      <c r="AH106" s="1" t="s">
        <v>154</v>
      </c>
      <c r="AJ106" s="3">
        <v>370</v>
      </c>
      <c r="AK106" s="5">
        <v>370</v>
      </c>
      <c r="AL106" s="3">
        <v>26</v>
      </c>
      <c r="AM106" s="1" t="s">
        <v>160</v>
      </c>
      <c r="AN106" s="3">
        <v>5</v>
      </c>
      <c r="AO106" s="3">
        <v>15</v>
      </c>
      <c r="AP106" s="7">
        <f t="shared" si="225"/>
        <v>10</v>
      </c>
      <c r="AQ106" s="1" t="s">
        <v>508</v>
      </c>
      <c r="AR106" s="3">
        <v>1</v>
      </c>
      <c r="AS106" s="3">
        <v>1</v>
      </c>
      <c r="AT106" s="3">
        <v>0</v>
      </c>
      <c r="AU106" s="3">
        <v>1</v>
      </c>
      <c r="AV106" s="3">
        <v>1</v>
      </c>
      <c r="AW106" s="3">
        <v>0</v>
      </c>
      <c r="AX106" s="3">
        <v>1</v>
      </c>
      <c r="AY106" s="3">
        <v>0</v>
      </c>
      <c r="AZ106" s="3">
        <v>0</v>
      </c>
      <c r="BA106" s="3">
        <v>0</v>
      </c>
      <c r="BB106" s="3">
        <v>0</v>
      </c>
      <c r="BC106" s="1" t="s">
        <v>154</v>
      </c>
      <c r="BD106" s="1" t="s">
        <v>154</v>
      </c>
      <c r="BF106" s="3">
        <v>100</v>
      </c>
      <c r="BG106" s="5">
        <v>100</v>
      </c>
      <c r="BH106" s="3">
        <v>13</v>
      </c>
      <c r="BI106" s="1" t="s">
        <v>160</v>
      </c>
      <c r="BJ106" s="3">
        <v>1</v>
      </c>
      <c r="BK106" s="3">
        <v>1</v>
      </c>
      <c r="BL106" s="7">
        <f t="shared" si="222"/>
        <v>1</v>
      </c>
      <c r="BM106" s="1" t="s">
        <v>158</v>
      </c>
      <c r="BN106" s="3">
        <v>1</v>
      </c>
      <c r="BO106" s="3">
        <v>1</v>
      </c>
      <c r="BP106" s="3">
        <v>0</v>
      </c>
      <c r="BQ106" s="3">
        <v>0</v>
      </c>
      <c r="BR106" s="3">
        <v>0</v>
      </c>
      <c r="BS106" s="3">
        <v>0</v>
      </c>
      <c r="BT106" s="3">
        <v>0</v>
      </c>
      <c r="BU106" s="3">
        <v>0</v>
      </c>
      <c r="BV106" s="3">
        <v>0</v>
      </c>
      <c r="BW106" s="3">
        <v>0</v>
      </c>
      <c r="BX106" s="3">
        <v>0</v>
      </c>
      <c r="BY106" s="1" t="s">
        <v>154</v>
      </c>
      <c r="BZ106" s="1" t="s">
        <v>154</v>
      </c>
      <c r="CB106" s="3">
        <v>190</v>
      </c>
      <c r="CC106" s="5">
        <v>190</v>
      </c>
      <c r="CD106" s="3">
        <v>13</v>
      </c>
      <c r="CE106" s="1" t="s">
        <v>160</v>
      </c>
      <c r="CF106" s="3">
        <v>1</v>
      </c>
      <c r="CG106" s="3">
        <v>1</v>
      </c>
      <c r="CH106" s="7">
        <f t="shared" si="226"/>
        <v>1</v>
      </c>
      <c r="CI106" s="1" t="s">
        <v>172</v>
      </c>
      <c r="CJ106" s="3">
        <v>1</v>
      </c>
      <c r="CK106" s="3">
        <v>0</v>
      </c>
      <c r="CL106" s="3">
        <v>0</v>
      </c>
      <c r="CM106" s="3">
        <v>0</v>
      </c>
      <c r="CN106" s="3">
        <v>0</v>
      </c>
      <c r="CO106" s="3">
        <v>0</v>
      </c>
      <c r="CP106" s="3">
        <v>0</v>
      </c>
      <c r="CQ106" s="3">
        <v>0</v>
      </c>
      <c r="CR106" s="3">
        <v>0</v>
      </c>
      <c r="CS106" s="3">
        <v>0</v>
      </c>
      <c r="CT106" s="3">
        <v>0</v>
      </c>
      <c r="CU106" s="1" t="s">
        <v>154</v>
      </c>
      <c r="CV106" s="1" t="s">
        <v>154</v>
      </c>
      <c r="CW106" s="3">
        <v>100</v>
      </c>
      <c r="CX106" s="3">
        <v>100</v>
      </c>
      <c r="CY106" s="4">
        <f>CX106/CW106*100</f>
        <v>100</v>
      </c>
      <c r="CZ106" s="3">
        <v>13</v>
      </c>
      <c r="DA106" s="1" t="s">
        <v>160</v>
      </c>
      <c r="DB106" s="3">
        <v>1</v>
      </c>
      <c r="DC106" s="3">
        <v>1</v>
      </c>
      <c r="DD106" s="7">
        <f t="shared" si="220"/>
        <v>1</v>
      </c>
      <c r="DE106" s="1" t="s">
        <v>172</v>
      </c>
      <c r="DF106" s="3">
        <v>1</v>
      </c>
      <c r="DG106" s="3">
        <v>0</v>
      </c>
      <c r="DH106" s="3">
        <v>0</v>
      </c>
      <c r="DI106" s="3">
        <v>0</v>
      </c>
      <c r="DJ106" s="3">
        <v>0</v>
      </c>
      <c r="DK106" s="3">
        <v>0</v>
      </c>
      <c r="DL106" s="3">
        <v>0</v>
      </c>
      <c r="DM106" s="3">
        <v>0</v>
      </c>
      <c r="DN106" s="3">
        <v>0</v>
      </c>
      <c r="DO106" s="3">
        <v>0</v>
      </c>
      <c r="DP106" s="3">
        <v>0</v>
      </c>
      <c r="DQ106" s="1" t="s">
        <v>154</v>
      </c>
      <c r="DR106" s="1" t="s">
        <v>154</v>
      </c>
      <c r="DT106" s="3">
        <v>70</v>
      </c>
      <c r="DU106" s="5">
        <v>70</v>
      </c>
      <c r="DV106" s="3">
        <v>13</v>
      </c>
      <c r="DW106" s="1" t="s">
        <v>160</v>
      </c>
      <c r="DX106" s="3">
        <v>1</v>
      </c>
      <c r="DY106" s="3">
        <v>1</v>
      </c>
      <c r="DZ106" s="7">
        <f t="shared" si="221"/>
        <v>1</v>
      </c>
      <c r="EA106" s="1" t="s">
        <v>172</v>
      </c>
      <c r="EB106" s="3">
        <v>1</v>
      </c>
      <c r="EC106" s="3">
        <v>0</v>
      </c>
      <c r="ED106" s="3">
        <v>0</v>
      </c>
      <c r="EE106" s="3">
        <v>0</v>
      </c>
      <c r="EF106" s="3">
        <v>0</v>
      </c>
      <c r="EG106" s="3">
        <v>0</v>
      </c>
      <c r="EH106" s="3">
        <v>0</v>
      </c>
      <c r="EI106" s="3">
        <v>0</v>
      </c>
      <c r="EJ106" s="3">
        <v>0</v>
      </c>
      <c r="EK106" s="3">
        <v>0</v>
      </c>
      <c r="EL106" s="3">
        <v>0</v>
      </c>
      <c r="EM106" s="1" t="s">
        <v>154</v>
      </c>
      <c r="EN106" s="1" t="s">
        <v>154</v>
      </c>
      <c r="EP106" s="5">
        <v>400</v>
      </c>
      <c r="EQ106" s="3">
        <v>400</v>
      </c>
      <c r="ER106" s="3">
        <v>13</v>
      </c>
      <c r="ES106" s="1" t="s">
        <v>160</v>
      </c>
      <c r="ET106" s="3">
        <v>1</v>
      </c>
      <c r="EU106" s="3">
        <v>1</v>
      </c>
      <c r="EV106" s="7">
        <f t="shared" si="223"/>
        <v>1</v>
      </c>
      <c r="EW106" s="1" t="s">
        <v>172</v>
      </c>
      <c r="EX106" s="3">
        <v>1</v>
      </c>
      <c r="EY106" s="3">
        <v>0</v>
      </c>
      <c r="EZ106" s="3">
        <v>0</v>
      </c>
      <c r="FA106" s="3">
        <v>0</v>
      </c>
      <c r="FB106" s="3">
        <v>0</v>
      </c>
      <c r="FC106" s="3">
        <v>0</v>
      </c>
      <c r="FD106" s="3">
        <v>0</v>
      </c>
      <c r="FE106" s="3">
        <v>0</v>
      </c>
      <c r="FF106" s="3">
        <v>0</v>
      </c>
      <c r="FG106" s="3">
        <v>0</v>
      </c>
      <c r="FH106" s="3">
        <v>0</v>
      </c>
      <c r="FJ106" s="1">
        <v>21906978</v>
      </c>
      <c r="FK106" s="1" t="s">
        <v>832</v>
      </c>
      <c r="FL106" s="1" t="s">
        <v>833</v>
      </c>
      <c r="FM106" s="1">
        <v>208</v>
      </c>
    </row>
    <row r="107" spans="1:169" x14ac:dyDescent="0.25">
      <c r="A107" s="1" t="s">
        <v>928</v>
      </c>
      <c r="B107" s="1" t="s">
        <v>569</v>
      </c>
      <c r="C107" s="1" t="s">
        <v>1137</v>
      </c>
      <c r="D107" s="3" t="s">
        <v>1284</v>
      </c>
      <c r="E107" s="12" t="s">
        <v>1171</v>
      </c>
      <c r="F107" s="3" t="s">
        <v>1231</v>
      </c>
      <c r="G107" s="1" t="s">
        <v>842</v>
      </c>
      <c r="H107" s="1" t="s">
        <v>1539</v>
      </c>
      <c r="I107" s="1" t="s">
        <v>165</v>
      </c>
      <c r="J107" s="1" t="s">
        <v>153</v>
      </c>
      <c r="K107" s="1" t="s">
        <v>154</v>
      </c>
      <c r="L107" s="1" t="s">
        <v>154</v>
      </c>
      <c r="N107" s="3">
        <v>370</v>
      </c>
      <c r="O107" s="5">
        <v>370</v>
      </c>
      <c r="P107" s="3">
        <v>26</v>
      </c>
      <c r="Q107" s="1" t="s">
        <v>160</v>
      </c>
      <c r="R107" s="3">
        <v>6</v>
      </c>
      <c r="S107" s="3">
        <v>18</v>
      </c>
      <c r="T107" s="7">
        <f t="shared" si="224"/>
        <v>12</v>
      </c>
      <c r="U107" s="1" t="s">
        <v>508</v>
      </c>
      <c r="V107" s="3">
        <v>1</v>
      </c>
      <c r="W107" s="3">
        <v>1</v>
      </c>
      <c r="X107" s="3">
        <v>0</v>
      </c>
      <c r="Y107" s="3">
        <v>1</v>
      </c>
      <c r="Z107" s="3">
        <v>1</v>
      </c>
      <c r="AA107" s="3">
        <v>0</v>
      </c>
      <c r="AB107" s="3">
        <v>1</v>
      </c>
      <c r="AC107" s="3">
        <v>0</v>
      </c>
      <c r="AD107" s="3">
        <v>0</v>
      </c>
      <c r="AE107" s="3">
        <v>0</v>
      </c>
      <c r="AF107" s="3">
        <v>0</v>
      </c>
      <c r="AG107" s="1" t="s">
        <v>154</v>
      </c>
      <c r="AH107" s="1" t="s">
        <v>154</v>
      </c>
      <c r="AJ107" s="3">
        <v>370</v>
      </c>
      <c r="AK107" s="5">
        <v>370</v>
      </c>
      <c r="AL107" s="3">
        <v>26</v>
      </c>
      <c r="AM107" s="1" t="s">
        <v>160</v>
      </c>
      <c r="AN107" s="3">
        <v>6</v>
      </c>
      <c r="AO107" s="3">
        <v>18</v>
      </c>
      <c r="AP107" s="7">
        <f t="shared" si="225"/>
        <v>12</v>
      </c>
      <c r="AQ107" s="1" t="s">
        <v>508</v>
      </c>
      <c r="AR107" s="3">
        <v>1</v>
      </c>
      <c r="AS107" s="3">
        <v>1</v>
      </c>
      <c r="AT107" s="3">
        <v>0</v>
      </c>
      <c r="AU107" s="3">
        <v>1</v>
      </c>
      <c r="AV107" s="3">
        <v>1</v>
      </c>
      <c r="AW107" s="3">
        <v>0</v>
      </c>
      <c r="AX107" s="3">
        <v>1</v>
      </c>
      <c r="AY107" s="3">
        <v>0</v>
      </c>
      <c r="AZ107" s="3">
        <v>0</v>
      </c>
      <c r="BA107" s="3">
        <v>0</v>
      </c>
      <c r="BB107" s="3">
        <v>0</v>
      </c>
      <c r="BC107" s="1" t="s">
        <v>154</v>
      </c>
      <c r="BD107" s="1" t="s">
        <v>154</v>
      </c>
      <c r="BF107" s="3">
        <v>100</v>
      </c>
      <c r="BG107" s="5">
        <v>100</v>
      </c>
      <c r="BH107" s="3">
        <v>13</v>
      </c>
      <c r="BI107" s="1" t="s">
        <v>160</v>
      </c>
      <c r="BJ107" s="3">
        <v>1</v>
      </c>
      <c r="BK107" s="3">
        <v>1</v>
      </c>
      <c r="BL107" s="7">
        <f t="shared" si="222"/>
        <v>1</v>
      </c>
      <c r="BM107" s="1" t="s">
        <v>158</v>
      </c>
      <c r="BN107" s="3">
        <v>1</v>
      </c>
      <c r="BO107" s="3">
        <v>1</v>
      </c>
      <c r="BP107" s="3">
        <v>0</v>
      </c>
      <c r="BQ107" s="3">
        <v>0</v>
      </c>
      <c r="BR107" s="3">
        <v>0</v>
      </c>
      <c r="BS107" s="3">
        <v>0</v>
      </c>
      <c r="BT107" s="3">
        <v>0</v>
      </c>
      <c r="BU107" s="3">
        <v>0</v>
      </c>
      <c r="BV107" s="3">
        <v>0</v>
      </c>
      <c r="BW107" s="3">
        <v>0</v>
      </c>
      <c r="BX107" s="3">
        <v>0</v>
      </c>
      <c r="BY107" s="1" t="s">
        <v>154</v>
      </c>
      <c r="BZ107" s="1" t="s">
        <v>154</v>
      </c>
      <c r="CB107" s="3">
        <v>160</v>
      </c>
      <c r="CC107" s="5">
        <v>160</v>
      </c>
      <c r="CD107" s="3">
        <v>13</v>
      </c>
      <c r="CE107" s="1" t="s">
        <v>160</v>
      </c>
      <c r="CF107" s="3">
        <v>1</v>
      </c>
      <c r="CG107" s="3">
        <v>1</v>
      </c>
      <c r="CH107" s="7">
        <f t="shared" si="226"/>
        <v>1</v>
      </c>
      <c r="CI107" s="1" t="s">
        <v>172</v>
      </c>
      <c r="CJ107" s="3">
        <v>1</v>
      </c>
      <c r="CK107" s="3">
        <v>0</v>
      </c>
      <c r="CL107" s="3">
        <v>0</v>
      </c>
      <c r="CM107" s="3">
        <v>0</v>
      </c>
      <c r="CN107" s="3">
        <v>0</v>
      </c>
      <c r="CO107" s="3">
        <v>0</v>
      </c>
      <c r="CP107" s="3">
        <v>0</v>
      </c>
      <c r="CQ107" s="3">
        <v>0</v>
      </c>
      <c r="CR107" s="3">
        <v>0</v>
      </c>
      <c r="CS107" s="3">
        <v>0</v>
      </c>
      <c r="CT107" s="3">
        <v>0</v>
      </c>
      <c r="CU107" s="1" t="s">
        <v>154</v>
      </c>
      <c r="CV107" s="1" t="s">
        <v>154</v>
      </c>
      <c r="CW107" s="3">
        <v>100</v>
      </c>
      <c r="CX107" s="3">
        <v>100</v>
      </c>
      <c r="CY107" s="4">
        <v>100</v>
      </c>
      <c r="CZ107" s="3">
        <v>13</v>
      </c>
      <c r="DA107" s="1" t="s">
        <v>160</v>
      </c>
      <c r="DB107" s="3">
        <v>1</v>
      </c>
      <c r="DC107" s="3">
        <v>1</v>
      </c>
      <c r="DD107" s="7">
        <f t="shared" si="220"/>
        <v>1</v>
      </c>
      <c r="DE107" s="1" t="s">
        <v>172</v>
      </c>
      <c r="DF107" s="3">
        <v>1</v>
      </c>
      <c r="DG107" s="3">
        <v>0</v>
      </c>
      <c r="DH107" s="3">
        <v>0</v>
      </c>
      <c r="DI107" s="3">
        <v>0</v>
      </c>
      <c r="DJ107" s="3">
        <v>0</v>
      </c>
      <c r="DK107" s="3">
        <v>0</v>
      </c>
      <c r="DL107" s="3">
        <v>0</v>
      </c>
      <c r="DM107" s="3">
        <v>0</v>
      </c>
      <c r="DN107" s="3">
        <v>0</v>
      </c>
      <c r="DO107" s="3">
        <v>0</v>
      </c>
      <c r="DP107" s="3">
        <v>0</v>
      </c>
      <c r="DQ107" s="1" t="s">
        <v>154</v>
      </c>
      <c r="DR107" s="1" t="s">
        <v>154</v>
      </c>
      <c r="DT107" s="3">
        <v>70</v>
      </c>
      <c r="DU107" s="5">
        <v>70</v>
      </c>
      <c r="DV107" s="3">
        <v>13</v>
      </c>
      <c r="DW107" s="1" t="s">
        <v>160</v>
      </c>
      <c r="DX107" s="3">
        <v>1</v>
      </c>
      <c r="DY107" s="3">
        <v>1</v>
      </c>
      <c r="DZ107" s="7">
        <f t="shared" si="221"/>
        <v>1</v>
      </c>
      <c r="EA107" s="1" t="s">
        <v>172</v>
      </c>
      <c r="EB107" s="3">
        <v>1</v>
      </c>
      <c r="EC107" s="3">
        <v>0</v>
      </c>
      <c r="ED107" s="3">
        <v>0</v>
      </c>
      <c r="EE107" s="3">
        <v>0</v>
      </c>
      <c r="EF107" s="3">
        <v>0</v>
      </c>
      <c r="EG107" s="3">
        <v>0</v>
      </c>
      <c r="EH107" s="3">
        <v>0</v>
      </c>
      <c r="EI107" s="3">
        <v>0</v>
      </c>
      <c r="EJ107" s="3">
        <v>0</v>
      </c>
      <c r="EK107" s="3">
        <v>0</v>
      </c>
      <c r="EL107" s="3">
        <v>0</v>
      </c>
      <c r="EM107" s="1" t="s">
        <v>154</v>
      </c>
      <c r="EN107" s="1" t="s">
        <v>154</v>
      </c>
      <c r="EP107" s="5">
        <v>400</v>
      </c>
      <c r="EQ107" s="3">
        <v>400</v>
      </c>
      <c r="ER107" s="3">
        <v>13</v>
      </c>
      <c r="ES107" s="1" t="s">
        <v>160</v>
      </c>
      <c r="ET107" s="3">
        <v>1</v>
      </c>
      <c r="EU107" s="3">
        <v>1</v>
      </c>
      <c r="EV107" s="7">
        <f t="shared" si="223"/>
        <v>1</v>
      </c>
      <c r="EW107" s="1" t="s">
        <v>158</v>
      </c>
      <c r="EX107" s="3">
        <v>1</v>
      </c>
      <c r="EY107" s="3">
        <v>1</v>
      </c>
      <c r="EZ107" s="3">
        <v>0</v>
      </c>
      <c r="FA107" s="3">
        <v>0</v>
      </c>
      <c r="FB107" s="3">
        <v>0</v>
      </c>
      <c r="FC107" s="3">
        <v>0</v>
      </c>
      <c r="FD107" s="3">
        <v>0</v>
      </c>
      <c r="FE107" s="3">
        <v>0</v>
      </c>
      <c r="FF107" s="3">
        <v>0</v>
      </c>
      <c r="FG107" s="3">
        <v>0</v>
      </c>
      <c r="FH107" s="3">
        <v>0</v>
      </c>
      <c r="FJ107" s="1">
        <v>21907449</v>
      </c>
      <c r="FK107" s="1" t="s">
        <v>843</v>
      </c>
      <c r="FL107" s="1" t="s">
        <v>844</v>
      </c>
      <c r="FM107" s="1">
        <v>212</v>
      </c>
    </row>
    <row r="108" spans="1:169" x14ac:dyDescent="0.25">
      <c r="A108" s="1" t="s">
        <v>1058</v>
      </c>
      <c r="B108" s="1" t="s">
        <v>151</v>
      </c>
      <c r="C108" s="15" t="s">
        <v>1145</v>
      </c>
      <c r="D108" s="1" t="s">
        <v>1293</v>
      </c>
      <c r="E108" s="12" t="s">
        <v>1354</v>
      </c>
      <c r="F108" s="3" t="s">
        <v>1425</v>
      </c>
      <c r="G108" s="1" t="s">
        <v>1308</v>
      </c>
      <c r="H108" s="1" t="s">
        <v>1529</v>
      </c>
      <c r="I108" s="1" t="s">
        <v>162</v>
      </c>
      <c r="J108" s="1" t="s">
        <v>153</v>
      </c>
      <c r="K108" s="1" t="s">
        <v>154</v>
      </c>
      <c r="L108" s="1" t="s">
        <v>154</v>
      </c>
      <c r="N108" s="3">
        <v>360</v>
      </c>
      <c r="O108" s="5">
        <v>360</v>
      </c>
      <c r="P108" s="3">
        <v>18</v>
      </c>
      <c r="Q108" s="1" t="s">
        <v>160</v>
      </c>
      <c r="R108" s="3">
        <v>1</v>
      </c>
      <c r="S108" s="3">
        <v>2</v>
      </c>
      <c r="T108" s="8">
        <f t="shared" si="224"/>
        <v>1.5</v>
      </c>
      <c r="U108" s="1" t="s">
        <v>158</v>
      </c>
      <c r="V108" s="3">
        <v>1</v>
      </c>
      <c r="W108" s="3">
        <v>1</v>
      </c>
      <c r="X108" s="3">
        <v>0</v>
      </c>
      <c r="Y108" s="3">
        <v>0</v>
      </c>
      <c r="Z108" s="3">
        <v>0</v>
      </c>
      <c r="AA108" s="3">
        <v>0</v>
      </c>
      <c r="AB108" s="3">
        <v>0</v>
      </c>
      <c r="AC108" s="3">
        <v>0</v>
      </c>
      <c r="AD108" s="3">
        <v>0</v>
      </c>
      <c r="AE108" s="3">
        <v>0</v>
      </c>
      <c r="AF108" s="3">
        <v>0</v>
      </c>
      <c r="AG108" s="1" t="s">
        <v>154</v>
      </c>
      <c r="AH108" s="1" t="s">
        <v>154</v>
      </c>
      <c r="AJ108" s="3">
        <v>350</v>
      </c>
      <c r="AK108" s="5">
        <v>350</v>
      </c>
      <c r="AL108" s="3">
        <v>18</v>
      </c>
      <c r="AM108" s="1" t="s">
        <v>160</v>
      </c>
      <c r="AN108" s="3">
        <v>1</v>
      </c>
      <c r="AO108" s="3">
        <v>2</v>
      </c>
      <c r="AP108" s="8">
        <f t="shared" si="225"/>
        <v>1.5</v>
      </c>
      <c r="AQ108" s="1" t="s">
        <v>167</v>
      </c>
      <c r="AR108" s="3">
        <v>1</v>
      </c>
      <c r="AS108" s="3">
        <v>1</v>
      </c>
      <c r="AT108" s="3">
        <v>0</v>
      </c>
      <c r="AU108" s="3">
        <v>0</v>
      </c>
      <c r="AV108" s="3">
        <v>0</v>
      </c>
      <c r="AW108" s="3">
        <v>0</v>
      </c>
      <c r="AX108" s="3">
        <v>1</v>
      </c>
      <c r="AY108" s="3">
        <v>0</v>
      </c>
      <c r="AZ108" s="3">
        <v>0</v>
      </c>
      <c r="BA108" s="3">
        <v>0</v>
      </c>
      <c r="BB108" s="3">
        <v>0</v>
      </c>
      <c r="BC108" s="1" t="s">
        <v>154</v>
      </c>
      <c r="BD108" s="1" t="s">
        <v>154</v>
      </c>
      <c r="BF108" s="3">
        <v>80</v>
      </c>
      <c r="BG108" s="5">
        <v>80</v>
      </c>
      <c r="BH108" s="1" t="s">
        <v>164</v>
      </c>
      <c r="BI108" s="1" t="s">
        <v>160</v>
      </c>
      <c r="BJ108" s="3">
        <v>0</v>
      </c>
      <c r="BK108" s="3">
        <v>1</v>
      </c>
      <c r="BL108" s="8">
        <f t="shared" si="222"/>
        <v>0.5</v>
      </c>
      <c r="BM108" s="1" t="s">
        <v>665</v>
      </c>
      <c r="BN108" s="3">
        <v>1</v>
      </c>
      <c r="BO108" s="3">
        <v>0</v>
      </c>
      <c r="BP108" s="3">
        <v>1</v>
      </c>
      <c r="BQ108" s="3">
        <v>0</v>
      </c>
      <c r="BR108" s="3">
        <v>0</v>
      </c>
      <c r="BS108" s="3">
        <v>1</v>
      </c>
      <c r="BT108" s="3">
        <v>0</v>
      </c>
      <c r="BU108" s="3">
        <v>0</v>
      </c>
      <c r="BV108" s="3">
        <v>0</v>
      </c>
      <c r="BW108" s="3">
        <v>0</v>
      </c>
      <c r="BX108" s="3">
        <v>0</v>
      </c>
      <c r="BY108" s="1" t="s">
        <v>154</v>
      </c>
      <c r="BZ108" s="1" t="s">
        <v>157</v>
      </c>
      <c r="CA108" s="1" t="s">
        <v>1311</v>
      </c>
      <c r="CB108" s="1" t="s">
        <v>1312</v>
      </c>
      <c r="CD108" s="3">
        <v>29</v>
      </c>
      <c r="CE108" s="1" t="s">
        <v>160</v>
      </c>
      <c r="CF108" s="3">
        <v>2</v>
      </c>
      <c r="CG108" s="3">
        <v>2</v>
      </c>
      <c r="CH108" s="8">
        <f t="shared" si="226"/>
        <v>2</v>
      </c>
      <c r="CI108" s="1" t="s">
        <v>796</v>
      </c>
      <c r="CJ108" s="3">
        <v>1</v>
      </c>
      <c r="CK108" s="3">
        <v>0</v>
      </c>
      <c r="CL108" s="3">
        <v>1</v>
      </c>
      <c r="CM108" s="3">
        <v>0</v>
      </c>
      <c r="CN108" s="3">
        <v>0</v>
      </c>
      <c r="CO108" s="3">
        <v>0</v>
      </c>
      <c r="CP108" s="3">
        <v>1</v>
      </c>
      <c r="CQ108" s="3">
        <v>0</v>
      </c>
      <c r="CR108" s="3">
        <v>0</v>
      </c>
      <c r="CS108" s="3">
        <v>0</v>
      </c>
      <c r="CT108" s="3">
        <v>0</v>
      </c>
      <c r="CU108" s="1" t="s">
        <v>154</v>
      </c>
      <c r="CV108" s="1" t="s">
        <v>154</v>
      </c>
      <c r="CW108" s="3">
        <v>1</v>
      </c>
      <c r="CX108" s="3">
        <v>100</v>
      </c>
      <c r="CY108" s="5">
        <v>100</v>
      </c>
      <c r="CZ108" s="3">
        <v>13</v>
      </c>
      <c r="DA108" s="1" t="s">
        <v>160</v>
      </c>
      <c r="DB108" s="3">
        <v>2</v>
      </c>
      <c r="DC108" s="3">
        <v>3</v>
      </c>
      <c r="DD108" s="8">
        <f t="shared" si="220"/>
        <v>2.5</v>
      </c>
      <c r="DE108" s="1" t="s">
        <v>421</v>
      </c>
      <c r="DF108" s="3">
        <v>1</v>
      </c>
      <c r="DG108" s="3">
        <v>1</v>
      </c>
      <c r="DH108" s="3">
        <v>1</v>
      </c>
      <c r="DI108" s="3">
        <v>0</v>
      </c>
      <c r="DJ108" s="3">
        <v>0</v>
      </c>
      <c r="DK108" s="3">
        <v>0</v>
      </c>
      <c r="DL108" s="3">
        <v>0</v>
      </c>
      <c r="DM108" s="3">
        <v>0</v>
      </c>
      <c r="DN108" s="3">
        <v>0</v>
      </c>
      <c r="DO108" s="3">
        <v>0</v>
      </c>
      <c r="DP108" s="3">
        <v>0</v>
      </c>
      <c r="DQ108" s="1" t="s">
        <v>154</v>
      </c>
      <c r="DR108" s="1" t="s">
        <v>154</v>
      </c>
      <c r="DT108" s="3">
        <v>70</v>
      </c>
      <c r="DU108" s="5">
        <v>70</v>
      </c>
      <c r="DV108" s="3">
        <v>27</v>
      </c>
      <c r="DW108" s="1" t="s">
        <v>160</v>
      </c>
      <c r="DX108" s="3">
        <v>0</v>
      </c>
      <c r="DY108" s="3">
        <v>0</v>
      </c>
      <c r="DZ108" s="8">
        <f t="shared" si="221"/>
        <v>0</v>
      </c>
      <c r="EA108" s="1" t="s">
        <v>421</v>
      </c>
      <c r="EB108" s="3">
        <v>1</v>
      </c>
      <c r="EC108" s="3">
        <v>1</v>
      </c>
      <c r="ED108" s="3">
        <v>1</v>
      </c>
      <c r="EE108" s="3">
        <v>0</v>
      </c>
      <c r="EF108" s="3">
        <v>0</v>
      </c>
      <c r="EG108" s="3">
        <v>0</v>
      </c>
      <c r="EH108" s="3">
        <v>0</v>
      </c>
      <c r="EI108" s="3">
        <v>0</v>
      </c>
      <c r="EJ108" s="3">
        <v>0</v>
      </c>
      <c r="EK108" s="3">
        <v>0</v>
      </c>
      <c r="EL108" s="3">
        <v>0</v>
      </c>
      <c r="EM108" s="1" t="s">
        <v>154</v>
      </c>
      <c r="EN108" s="1" t="s">
        <v>154</v>
      </c>
      <c r="EP108" s="5">
        <v>350</v>
      </c>
      <c r="EQ108" s="3">
        <v>350</v>
      </c>
      <c r="ER108" s="1" t="s">
        <v>1313</v>
      </c>
      <c r="ES108" s="1" t="s">
        <v>160</v>
      </c>
      <c r="ET108" s="3">
        <v>0</v>
      </c>
      <c r="EU108" s="3">
        <v>0</v>
      </c>
      <c r="EV108" s="8">
        <f t="shared" si="223"/>
        <v>0</v>
      </c>
      <c r="EW108" s="1" t="s">
        <v>421</v>
      </c>
      <c r="EX108" s="3">
        <v>1</v>
      </c>
      <c r="EY108" s="3">
        <v>1</v>
      </c>
      <c r="EZ108" s="3">
        <v>1</v>
      </c>
      <c r="FA108" s="3">
        <v>0</v>
      </c>
      <c r="FB108" s="3">
        <v>0</v>
      </c>
      <c r="FC108" s="3">
        <v>0</v>
      </c>
      <c r="FD108" s="3">
        <v>0</v>
      </c>
      <c r="FE108" s="3">
        <v>0</v>
      </c>
      <c r="FF108" s="3">
        <v>0</v>
      </c>
      <c r="FG108" s="3">
        <v>0</v>
      </c>
      <c r="FH108" s="3">
        <v>0</v>
      </c>
      <c r="FJ108" s="1">
        <v>21955111</v>
      </c>
      <c r="FK108" s="1" t="s">
        <v>1314</v>
      </c>
      <c r="FL108" s="1" t="s">
        <v>1315</v>
      </c>
      <c r="FM108" s="1">
        <v>1</v>
      </c>
    </row>
    <row r="109" spans="1:169" x14ac:dyDescent="0.25">
      <c r="A109" s="1" t="s">
        <v>1059</v>
      </c>
      <c r="B109" s="1" t="s">
        <v>151</v>
      </c>
      <c r="C109" s="15" t="s">
        <v>1145</v>
      </c>
      <c r="D109" s="1" t="s">
        <v>1293</v>
      </c>
      <c r="E109" s="12" t="s">
        <v>1354</v>
      </c>
      <c r="F109" s="3" t="s">
        <v>1425</v>
      </c>
      <c r="G109" s="1" t="s">
        <v>1316</v>
      </c>
      <c r="H109" s="1" t="s">
        <v>1526</v>
      </c>
      <c r="I109" s="1" t="s">
        <v>162</v>
      </c>
      <c r="J109" s="1" t="s">
        <v>153</v>
      </c>
      <c r="K109" s="1" t="s">
        <v>154</v>
      </c>
      <c r="L109" s="1" t="s">
        <v>154</v>
      </c>
      <c r="N109" s="3">
        <v>355</v>
      </c>
      <c r="O109" s="5">
        <v>355</v>
      </c>
      <c r="P109" s="3">
        <v>18</v>
      </c>
      <c r="Q109" s="1" t="s">
        <v>160</v>
      </c>
      <c r="R109" s="3">
        <v>3</v>
      </c>
      <c r="S109" s="3">
        <v>7</v>
      </c>
      <c r="T109" s="8">
        <f t="shared" si="224"/>
        <v>5</v>
      </c>
      <c r="U109" s="1" t="s">
        <v>158</v>
      </c>
      <c r="V109" s="3">
        <v>1</v>
      </c>
      <c r="W109" s="3">
        <v>1</v>
      </c>
      <c r="X109" s="3">
        <v>0</v>
      </c>
      <c r="Y109" s="3">
        <v>0</v>
      </c>
      <c r="Z109" s="3">
        <v>0</v>
      </c>
      <c r="AA109" s="3">
        <v>0</v>
      </c>
      <c r="AB109" s="3">
        <v>0</v>
      </c>
      <c r="AC109" s="3">
        <v>0</v>
      </c>
      <c r="AD109" s="3">
        <v>0</v>
      </c>
      <c r="AE109" s="3">
        <v>0</v>
      </c>
      <c r="AF109" s="3">
        <v>0</v>
      </c>
      <c r="AG109" s="1" t="s">
        <v>154</v>
      </c>
      <c r="AH109" s="1" t="s">
        <v>154</v>
      </c>
      <c r="AJ109" s="3">
        <v>345</v>
      </c>
      <c r="AK109" s="5">
        <v>345</v>
      </c>
      <c r="AL109" s="3">
        <v>18</v>
      </c>
      <c r="AM109" s="1" t="s">
        <v>160</v>
      </c>
      <c r="AN109" s="3">
        <v>3</v>
      </c>
      <c r="AO109" s="3">
        <v>7</v>
      </c>
      <c r="AP109" s="8">
        <f t="shared" si="225"/>
        <v>5</v>
      </c>
      <c r="AQ109" s="1" t="s">
        <v>178</v>
      </c>
      <c r="AR109" s="3">
        <v>1</v>
      </c>
      <c r="AS109" s="3">
        <v>0</v>
      </c>
      <c r="AT109" s="3">
        <v>0</v>
      </c>
      <c r="AU109" s="3">
        <v>0</v>
      </c>
      <c r="AV109" s="3">
        <v>0</v>
      </c>
      <c r="AW109" s="3">
        <v>0</v>
      </c>
      <c r="AX109" s="3">
        <v>1</v>
      </c>
      <c r="AY109" s="3">
        <v>0</v>
      </c>
      <c r="AZ109" s="3">
        <v>0</v>
      </c>
      <c r="BA109" s="3">
        <v>0</v>
      </c>
      <c r="BB109" s="3">
        <v>0</v>
      </c>
      <c r="BC109" s="1" t="s">
        <v>154</v>
      </c>
      <c r="BD109" s="1" t="s">
        <v>154</v>
      </c>
      <c r="BF109" s="3">
        <v>100</v>
      </c>
      <c r="BG109" s="5">
        <v>100</v>
      </c>
      <c r="BH109" s="1" t="s">
        <v>163</v>
      </c>
      <c r="BI109" s="1" t="s">
        <v>160</v>
      </c>
      <c r="BJ109" s="3">
        <v>1</v>
      </c>
      <c r="BK109" s="3">
        <v>2</v>
      </c>
      <c r="BL109" s="8">
        <f t="shared" si="222"/>
        <v>1.5</v>
      </c>
      <c r="BM109" s="1" t="s">
        <v>252</v>
      </c>
      <c r="BN109" s="3">
        <v>1</v>
      </c>
      <c r="BO109" s="3">
        <v>1</v>
      </c>
      <c r="BP109" s="3">
        <v>0</v>
      </c>
      <c r="BQ109" s="3">
        <v>0</v>
      </c>
      <c r="BR109" s="3">
        <v>0</v>
      </c>
      <c r="BS109" s="3">
        <v>0</v>
      </c>
      <c r="BT109" s="3">
        <v>0</v>
      </c>
      <c r="BU109" s="3">
        <v>1</v>
      </c>
      <c r="BV109" s="3">
        <v>0</v>
      </c>
      <c r="BW109" s="3">
        <v>0</v>
      </c>
      <c r="BX109" s="3">
        <v>0</v>
      </c>
      <c r="BY109" s="1" t="s">
        <v>154</v>
      </c>
      <c r="BZ109" s="1" t="s">
        <v>157</v>
      </c>
      <c r="CA109" s="1" t="s">
        <v>1310</v>
      </c>
      <c r="CB109" s="1" t="s">
        <v>1299</v>
      </c>
      <c r="CD109" s="3">
        <v>29</v>
      </c>
      <c r="CE109" s="1" t="s">
        <v>160</v>
      </c>
      <c r="CF109" s="3">
        <v>2</v>
      </c>
      <c r="CG109" s="3">
        <v>3</v>
      </c>
      <c r="CH109" s="8">
        <f t="shared" si="226"/>
        <v>2.5</v>
      </c>
      <c r="CI109" s="1" t="s">
        <v>1317</v>
      </c>
      <c r="CJ109" s="3">
        <v>1</v>
      </c>
      <c r="CK109" s="3">
        <v>0</v>
      </c>
      <c r="CL109" s="3">
        <v>0</v>
      </c>
      <c r="CM109" s="3">
        <v>0</v>
      </c>
      <c r="CN109" s="3">
        <v>0</v>
      </c>
      <c r="CO109" s="3">
        <v>0</v>
      </c>
      <c r="CP109" s="3">
        <v>0</v>
      </c>
      <c r="CQ109" s="3">
        <v>1</v>
      </c>
      <c r="CR109" s="3">
        <v>0</v>
      </c>
      <c r="CS109" s="3">
        <v>0</v>
      </c>
      <c r="CT109" s="3">
        <v>0</v>
      </c>
      <c r="CU109" s="1" t="s">
        <v>154</v>
      </c>
      <c r="CV109" s="1" t="s">
        <v>154</v>
      </c>
      <c r="CW109" s="3">
        <v>1</v>
      </c>
      <c r="CX109" s="3">
        <v>100</v>
      </c>
      <c r="CY109" s="5">
        <v>100</v>
      </c>
      <c r="CZ109" s="3">
        <v>27</v>
      </c>
      <c r="DA109" s="1" t="s">
        <v>160</v>
      </c>
      <c r="DB109" s="3">
        <v>1</v>
      </c>
      <c r="DC109" s="3">
        <v>2</v>
      </c>
      <c r="DD109" s="8">
        <f t="shared" si="220"/>
        <v>1.5</v>
      </c>
      <c r="DE109" s="1" t="s">
        <v>167</v>
      </c>
      <c r="DF109" s="3">
        <v>1</v>
      </c>
      <c r="DG109" s="3">
        <v>1</v>
      </c>
      <c r="DH109" s="3">
        <v>0</v>
      </c>
      <c r="DI109" s="3">
        <v>0</v>
      </c>
      <c r="DJ109" s="3">
        <v>0</v>
      </c>
      <c r="DK109" s="3">
        <v>0</v>
      </c>
      <c r="DL109" s="3">
        <v>1</v>
      </c>
      <c r="DM109" s="3">
        <v>0</v>
      </c>
      <c r="DN109" s="3">
        <v>0</v>
      </c>
      <c r="DO109" s="3">
        <v>0</v>
      </c>
      <c r="DP109" s="3">
        <v>0</v>
      </c>
      <c r="DQ109" s="1" t="s">
        <v>154</v>
      </c>
      <c r="DR109" s="1" t="s">
        <v>154</v>
      </c>
      <c r="DT109" s="3">
        <v>80</v>
      </c>
      <c r="DU109" s="5">
        <v>80</v>
      </c>
      <c r="DV109" s="3">
        <v>27</v>
      </c>
      <c r="DW109" s="1" t="s">
        <v>160</v>
      </c>
      <c r="DX109" s="3">
        <v>0</v>
      </c>
      <c r="DY109" s="3">
        <v>0</v>
      </c>
      <c r="DZ109" s="8">
        <f t="shared" si="221"/>
        <v>0</v>
      </c>
      <c r="EA109" s="1" t="s">
        <v>166</v>
      </c>
      <c r="EB109" s="3">
        <v>1</v>
      </c>
      <c r="EC109" s="3">
        <v>0</v>
      </c>
      <c r="ED109" s="3">
        <v>1</v>
      </c>
      <c r="EE109" s="3">
        <v>0</v>
      </c>
      <c r="EF109" s="3">
        <v>0</v>
      </c>
      <c r="EG109" s="3">
        <v>0</v>
      </c>
      <c r="EH109" s="3">
        <v>0</v>
      </c>
      <c r="EI109" s="3">
        <v>0</v>
      </c>
      <c r="EJ109" s="3">
        <v>0</v>
      </c>
      <c r="EK109" s="3">
        <v>0</v>
      </c>
      <c r="EL109" s="3">
        <v>0</v>
      </c>
      <c r="EM109" s="1" t="s">
        <v>154</v>
      </c>
      <c r="EN109" s="1" t="s">
        <v>154</v>
      </c>
      <c r="EP109" s="5">
        <v>350</v>
      </c>
      <c r="EQ109" s="3">
        <v>350</v>
      </c>
      <c r="ER109" s="1" t="s">
        <v>1307</v>
      </c>
      <c r="ES109" s="1" t="s">
        <v>160</v>
      </c>
      <c r="ET109" s="3">
        <v>0</v>
      </c>
      <c r="EV109" s="8">
        <f t="shared" si="223"/>
        <v>0</v>
      </c>
      <c r="EW109" s="1" t="s">
        <v>421</v>
      </c>
      <c r="EX109" s="3">
        <v>1</v>
      </c>
      <c r="EY109" s="3">
        <v>1</v>
      </c>
      <c r="EZ109" s="3">
        <v>1</v>
      </c>
      <c r="FA109" s="3">
        <v>0</v>
      </c>
      <c r="FB109" s="3">
        <v>0</v>
      </c>
      <c r="FC109" s="3">
        <v>0</v>
      </c>
      <c r="FD109" s="3">
        <v>0</v>
      </c>
      <c r="FE109" s="3">
        <v>0</v>
      </c>
      <c r="FF109" s="3">
        <v>0</v>
      </c>
      <c r="FG109" s="3">
        <v>0</v>
      </c>
      <c r="FH109" s="3">
        <v>0</v>
      </c>
      <c r="FJ109" s="1">
        <v>21958712</v>
      </c>
      <c r="FK109" s="1" t="s">
        <v>1318</v>
      </c>
      <c r="FL109" s="1" t="s">
        <v>1319</v>
      </c>
      <c r="FM109" s="1">
        <v>235</v>
      </c>
    </row>
    <row r="110" spans="1:169" x14ac:dyDescent="0.25">
      <c r="A110" s="1" t="s">
        <v>1060</v>
      </c>
      <c r="B110" s="1" t="s">
        <v>151</v>
      </c>
      <c r="C110" s="15" t="s">
        <v>1145</v>
      </c>
      <c r="D110" s="1" t="s">
        <v>1293</v>
      </c>
      <c r="E110" s="12" t="s">
        <v>1354</v>
      </c>
      <c r="F110" s="3" t="s">
        <v>1425</v>
      </c>
      <c r="G110" s="1" t="s">
        <v>1320</v>
      </c>
      <c r="H110" s="1" t="s">
        <v>1526</v>
      </c>
      <c r="I110" s="1" t="s">
        <v>162</v>
      </c>
      <c r="J110" s="1" t="s">
        <v>153</v>
      </c>
      <c r="K110" s="1" t="s">
        <v>154</v>
      </c>
      <c r="L110" s="1" t="s">
        <v>154</v>
      </c>
      <c r="N110" s="3">
        <v>355</v>
      </c>
      <c r="O110" s="5">
        <v>355</v>
      </c>
      <c r="P110" s="3">
        <v>19</v>
      </c>
      <c r="Q110" s="1" t="s">
        <v>160</v>
      </c>
      <c r="R110" s="3">
        <v>5</v>
      </c>
      <c r="S110" s="3">
        <v>7</v>
      </c>
      <c r="T110" s="8">
        <f t="shared" si="224"/>
        <v>6</v>
      </c>
      <c r="U110" s="1" t="s">
        <v>421</v>
      </c>
      <c r="V110" s="3">
        <v>1</v>
      </c>
      <c r="W110" s="3">
        <v>1</v>
      </c>
      <c r="X110" s="3">
        <v>1</v>
      </c>
      <c r="Y110" s="3">
        <v>0</v>
      </c>
      <c r="Z110" s="3">
        <v>0</v>
      </c>
      <c r="AA110" s="3">
        <v>0</v>
      </c>
      <c r="AB110" s="3">
        <v>0</v>
      </c>
      <c r="AC110" s="3">
        <v>0</v>
      </c>
      <c r="AD110" s="3">
        <v>0</v>
      </c>
      <c r="AE110" s="3">
        <v>0</v>
      </c>
      <c r="AF110" s="3">
        <v>0</v>
      </c>
      <c r="AG110" s="1" t="s">
        <v>154</v>
      </c>
      <c r="AH110" s="1" t="s">
        <v>154</v>
      </c>
      <c r="AJ110" s="3">
        <v>345</v>
      </c>
      <c r="AK110" s="5">
        <v>345</v>
      </c>
      <c r="AL110" s="3">
        <v>19</v>
      </c>
      <c r="AM110" s="1" t="s">
        <v>160</v>
      </c>
      <c r="AN110" s="3">
        <v>5</v>
      </c>
      <c r="AO110" s="3">
        <v>7</v>
      </c>
      <c r="AP110" s="8">
        <f t="shared" si="225"/>
        <v>6</v>
      </c>
      <c r="AQ110" s="1" t="s">
        <v>167</v>
      </c>
      <c r="AR110" s="3">
        <v>1</v>
      </c>
      <c r="AS110" s="3">
        <v>1</v>
      </c>
      <c r="AT110" s="3">
        <v>0</v>
      </c>
      <c r="AU110" s="3">
        <v>0</v>
      </c>
      <c r="AV110" s="3">
        <v>0</v>
      </c>
      <c r="AW110" s="3">
        <v>0</v>
      </c>
      <c r="AX110" s="3">
        <v>1</v>
      </c>
      <c r="AY110" s="3">
        <v>0</v>
      </c>
      <c r="AZ110" s="3">
        <v>0</v>
      </c>
      <c r="BA110" s="3">
        <v>0</v>
      </c>
      <c r="BB110" s="3">
        <v>0</v>
      </c>
      <c r="BC110" s="1" t="s">
        <v>154</v>
      </c>
      <c r="BD110" s="1" t="s">
        <v>157</v>
      </c>
      <c r="BE110" s="3">
        <v>24</v>
      </c>
      <c r="BF110" s="3">
        <v>1350</v>
      </c>
      <c r="BG110" s="11"/>
      <c r="BH110" s="1" t="s">
        <v>163</v>
      </c>
      <c r="BI110" s="1" t="s">
        <v>160</v>
      </c>
      <c r="BJ110" s="3">
        <v>7</v>
      </c>
      <c r="BK110" s="3">
        <v>10</v>
      </c>
      <c r="BL110" s="8">
        <f t="shared" si="222"/>
        <v>8.5</v>
      </c>
      <c r="BM110" s="1" t="s">
        <v>796</v>
      </c>
      <c r="BN110" s="3">
        <v>1</v>
      </c>
      <c r="BO110" s="3">
        <v>0</v>
      </c>
      <c r="BP110" s="3">
        <v>1</v>
      </c>
      <c r="BQ110" s="3">
        <v>0</v>
      </c>
      <c r="BR110" s="3">
        <v>0</v>
      </c>
      <c r="BS110" s="3">
        <v>0</v>
      </c>
      <c r="BT110" s="3">
        <v>1</v>
      </c>
      <c r="BU110" s="3">
        <v>0</v>
      </c>
      <c r="BV110" s="3">
        <v>0</v>
      </c>
      <c r="BW110" s="3">
        <v>0</v>
      </c>
      <c r="BX110" s="3">
        <v>0</v>
      </c>
      <c r="BY110" s="1" t="s">
        <v>154</v>
      </c>
      <c r="BZ110" s="1" t="s">
        <v>157</v>
      </c>
      <c r="CA110" s="1" t="s">
        <v>1311</v>
      </c>
      <c r="CB110" s="1" t="s">
        <v>1312</v>
      </c>
      <c r="CD110" s="3">
        <v>29</v>
      </c>
      <c r="CE110" s="1" t="s">
        <v>160</v>
      </c>
      <c r="CF110" s="3">
        <v>1</v>
      </c>
      <c r="CG110" s="3">
        <v>2</v>
      </c>
      <c r="CH110" s="8">
        <f t="shared" si="226"/>
        <v>1.5</v>
      </c>
      <c r="CI110" s="1" t="s">
        <v>665</v>
      </c>
      <c r="CJ110" s="3">
        <v>1</v>
      </c>
      <c r="CK110" s="3">
        <v>0</v>
      </c>
      <c r="CL110" s="3">
        <v>1</v>
      </c>
      <c r="CM110" s="3">
        <v>0</v>
      </c>
      <c r="CN110" s="3">
        <v>0</v>
      </c>
      <c r="CO110" s="3">
        <v>1</v>
      </c>
      <c r="CP110" s="3">
        <v>0</v>
      </c>
      <c r="CQ110" s="3">
        <v>0</v>
      </c>
      <c r="CR110" s="3">
        <v>0</v>
      </c>
      <c r="CS110" s="3">
        <v>0</v>
      </c>
      <c r="CT110" s="3">
        <v>0</v>
      </c>
      <c r="CU110" s="1" t="s">
        <v>154</v>
      </c>
      <c r="CV110" s="1" t="s">
        <v>157</v>
      </c>
      <c r="CW110" s="3">
        <v>12</v>
      </c>
      <c r="CX110" s="3">
        <v>550</v>
      </c>
      <c r="CY110" s="11">
        <f>CX110/CW110</f>
        <v>45.833333333333336</v>
      </c>
      <c r="CZ110" s="3">
        <v>15</v>
      </c>
      <c r="DA110" s="1" t="s">
        <v>160</v>
      </c>
      <c r="DB110" s="3">
        <v>7</v>
      </c>
      <c r="DC110" s="3">
        <v>10</v>
      </c>
      <c r="DD110" s="8">
        <f t="shared" si="220"/>
        <v>8.5</v>
      </c>
      <c r="DE110" s="1" t="s">
        <v>796</v>
      </c>
      <c r="DF110" s="3">
        <v>1</v>
      </c>
      <c r="DG110" s="3">
        <v>0</v>
      </c>
      <c r="DH110" s="3">
        <v>1</v>
      </c>
      <c r="DI110" s="3">
        <v>0</v>
      </c>
      <c r="DJ110" s="3">
        <v>0</v>
      </c>
      <c r="DK110" s="3">
        <v>0</v>
      </c>
      <c r="DL110" s="3">
        <v>1</v>
      </c>
      <c r="DM110" s="3">
        <v>0</v>
      </c>
      <c r="DN110" s="3">
        <v>0</v>
      </c>
      <c r="DO110" s="3">
        <v>0</v>
      </c>
      <c r="DP110" s="3">
        <v>0</v>
      </c>
      <c r="DQ110" s="1" t="s">
        <v>154</v>
      </c>
      <c r="DR110" s="1" t="s">
        <v>157</v>
      </c>
      <c r="DS110" s="3">
        <v>24</v>
      </c>
      <c r="DT110" s="3">
        <v>3300</v>
      </c>
      <c r="DU110" s="5"/>
      <c r="DV110" s="3">
        <v>15</v>
      </c>
      <c r="DW110" s="1" t="s">
        <v>160</v>
      </c>
      <c r="DX110" s="3">
        <v>7</v>
      </c>
      <c r="DY110" s="3">
        <v>10</v>
      </c>
      <c r="DZ110" s="8">
        <f t="shared" si="221"/>
        <v>8.5</v>
      </c>
      <c r="EA110" s="1" t="s">
        <v>796</v>
      </c>
      <c r="EB110" s="3">
        <v>1</v>
      </c>
      <c r="EC110" s="3">
        <v>0</v>
      </c>
      <c r="ED110" s="3">
        <v>1</v>
      </c>
      <c r="EE110" s="3">
        <v>0</v>
      </c>
      <c r="EF110" s="3">
        <v>0</v>
      </c>
      <c r="EG110" s="3">
        <v>0</v>
      </c>
      <c r="EH110" s="3">
        <v>1</v>
      </c>
      <c r="EI110" s="3">
        <v>0</v>
      </c>
      <c r="EJ110" s="3">
        <v>0</v>
      </c>
      <c r="EK110" s="3">
        <v>0</v>
      </c>
      <c r="EL110" s="3">
        <v>0</v>
      </c>
      <c r="EM110" s="1" t="s">
        <v>154</v>
      </c>
      <c r="EN110" s="1" t="s">
        <v>157</v>
      </c>
      <c r="EO110" s="3">
        <v>24</v>
      </c>
      <c r="EP110" s="5">
        <v>5200</v>
      </c>
      <c r="EQ110" s="9">
        <f>EP110/EO110</f>
        <v>216.66666666666666</v>
      </c>
      <c r="ER110" s="1" t="s">
        <v>1313</v>
      </c>
      <c r="ES110" s="1" t="s">
        <v>160</v>
      </c>
      <c r="ET110" s="3">
        <v>1</v>
      </c>
      <c r="EU110" s="3">
        <v>2</v>
      </c>
      <c r="EV110" s="8">
        <f t="shared" si="223"/>
        <v>1.5</v>
      </c>
      <c r="EW110" s="1" t="s">
        <v>421</v>
      </c>
      <c r="EX110" s="3">
        <v>1</v>
      </c>
      <c r="EY110" s="3">
        <v>1</v>
      </c>
      <c r="EZ110" s="3">
        <v>1</v>
      </c>
      <c r="FA110" s="3">
        <v>0</v>
      </c>
      <c r="FB110" s="3">
        <v>0</v>
      </c>
      <c r="FC110" s="3">
        <v>0</v>
      </c>
      <c r="FD110" s="3">
        <v>0</v>
      </c>
      <c r="FE110" s="3">
        <v>0</v>
      </c>
      <c r="FF110" s="3">
        <v>0</v>
      </c>
      <c r="FG110" s="3">
        <v>0</v>
      </c>
      <c r="FH110" s="3">
        <v>0</v>
      </c>
      <c r="FI110" s="1" t="s">
        <v>1321</v>
      </c>
      <c r="FJ110" s="1">
        <v>21960516</v>
      </c>
      <c r="FK110" s="1" t="s">
        <v>1322</v>
      </c>
      <c r="FL110" s="1" t="s">
        <v>1323</v>
      </c>
      <c r="FM110" s="1">
        <v>236</v>
      </c>
    </row>
    <row r="111" spans="1:169" x14ac:dyDescent="0.25">
      <c r="A111" s="1" t="s">
        <v>1032</v>
      </c>
      <c r="B111" s="1" t="s">
        <v>185</v>
      </c>
      <c r="C111" s="1" t="s">
        <v>1137</v>
      </c>
      <c r="D111" s="3" t="s">
        <v>1284</v>
      </c>
      <c r="E111" s="12" t="s">
        <v>1173</v>
      </c>
      <c r="F111" s="3" t="s">
        <v>1233</v>
      </c>
      <c r="G111" s="1" t="s">
        <v>205</v>
      </c>
      <c r="H111" s="1" t="s">
        <v>1560</v>
      </c>
      <c r="I111" s="1" t="s">
        <v>165</v>
      </c>
      <c r="J111" s="1" t="s">
        <v>153</v>
      </c>
      <c r="K111" s="1" t="s">
        <v>157</v>
      </c>
      <c r="T111" s="7"/>
      <c r="AG111" s="1" t="s">
        <v>157</v>
      </c>
      <c r="AP111" s="7"/>
      <c r="BC111" s="1" t="s">
        <v>154</v>
      </c>
      <c r="BD111" s="1" t="s">
        <v>154</v>
      </c>
      <c r="BF111" s="3">
        <v>70</v>
      </c>
      <c r="BG111" s="5">
        <v>70</v>
      </c>
      <c r="BH111" s="3">
        <v>23</v>
      </c>
      <c r="BI111" s="1" t="s">
        <v>160</v>
      </c>
      <c r="BJ111" s="3">
        <v>1</v>
      </c>
      <c r="BK111" s="3">
        <v>7</v>
      </c>
      <c r="BL111" s="7">
        <f t="shared" si="222"/>
        <v>4</v>
      </c>
      <c r="BM111" s="1" t="s">
        <v>171</v>
      </c>
      <c r="BN111" s="3">
        <v>1</v>
      </c>
      <c r="BO111" s="3">
        <v>0</v>
      </c>
      <c r="BP111" s="3">
        <v>0</v>
      </c>
      <c r="BQ111" s="3">
        <v>0</v>
      </c>
      <c r="BR111" s="3">
        <v>0</v>
      </c>
      <c r="BS111" s="3">
        <v>1</v>
      </c>
      <c r="BT111" s="3">
        <v>0</v>
      </c>
      <c r="BU111" s="3">
        <v>0</v>
      </c>
      <c r="BV111" s="3">
        <v>0</v>
      </c>
      <c r="BW111" s="3">
        <v>0</v>
      </c>
      <c r="BX111" s="3">
        <v>0</v>
      </c>
      <c r="BY111" s="1" t="s">
        <v>157</v>
      </c>
      <c r="CH111" s="7"/>
      <c r="CU111" s="1" t="s">
        <v>154</v>
      </c>
      <c r="CV111" s="1" t="s">
        <v>154</v>
      </c>
      <c r="CW111" s="3">
        <v>1</v>
      </c>
      <c r="CX111" s="3">
        <v>80</v>
      </c>
      <c r="CY111" s="4">
        <v>80</v>
      </c>
      <c r="CZ111" s="3">
        <v>23</v>
      </c>
      <c r="DA111" s="1" t="s">
        <v>160</v>
      </c>
      <c r="DB111" s="3">
        <v>1</v>
      </c>
      <c r="DC111" s="3">
        <v>7</v>
      </c>
      <c r="DD111" s="7">
        <f t="shared" si="220"/>
        <v>4</v>
      </c>
      <c r="DE111" s="1" t="s">
        <v>206</v>
      </c>
      <c r="DF111" s="3">
        <v>1</v>
      </c>
      <c r="DG111" s="3">
        <v>0</v>
      </c>
      <c r="DH111" s="3">
        <v>0</v>
      </c>
      <c r="DI111" s="3">
        <v>0</v>
      </c>
      <c r="DJ111" s="3">
        <v>0</v>
      </c>
      <c r="DK111" s="3">
        <v>1</v>
      </c>
      <c r="DL111" s="3">
        <v>1</v>
      </c>
      <c r="DM111" s="3">
        <v>0</v>
      </c>
      <c r="DN111" s="3">
        <v>0</v>
      </c>
      <c r="DO111" s="3">
        <v>0</v>
      </c>
      <c r="DP111" s="3">
        <v>0</v>
      </c>
      <c r="DQ111" s="1" t="s">
        <v>154</v>
      </c>
      <c r="DR111" s="1" t="s">
        <v>154</v>
      </c>
      <c r="DT111" s="3">
        <v>60</v>
      </c>
      <c r="DU111" s="5">
        <v>60</v>
      </c>
      <c r="DV111" s="3">
        <v>23</v>
      </c>
      <c r="DW111" s="1" t="s">
        <v>160</v>
      </c>
      <c r="DX111" s="3">
        <v>1</v>
      </c>
      <c r="DY111" s="3">
        <v>2</v>
      </c>
      <c r="DZ111" s="7">
        <f t="shared" si="221"/>
        <v>1.5</v>
      </c>
      <c r="EA111" s="1" t="s">
        <v>206</v>
      </c>
      <c r="EB111" s="3">
        <v>1</v>
      </c>
      <c r="EC111" s="3">
        <v>0</v>
      </c>
      <c r="ED111" s="3">
        <v>0</v>
      </c>
      <c r="EE111" s="3">
        <v>0</v>
      </c>
      <c r="EF111" s="3">
        <v>0</v>
      </c>
      <c r="EG111" s="3">
        <v>1</v>
      </c>
      <c r="EH111" s="3">
        <v>1</v>
      </c>
      <c r="EI111" s="3">
        <v>0</v>
      </c>
      <c r="EJ111" s="3">
        <v>0</v>
      </c>
      <c r="EK111" s="3">
        <v>0</v>
      </c>
      <c r="EL111" s="3">
        <v>0</v>
      </c>
      <c r="EM111" s="1" t="s">
        <v>154</v>
      </c>
      <c r="EN111" s="1" t="s">
        <v>154</v>
      </c>
      <c r="EP111" s="5">
        <v>370</v>
      </c>
      <c r="EQ111" s="3">
        <v>370</v>
      </c>
      <c r="ER111" s="3">
        <v>23</v>
      </c>
      <c r="ES111" s="1" t="s">
        <v>160</v>
      </c>
      <c r="ET111" s="3">
        <v>1</v>
      </c>
      <c r="EU111" s="3">
        <v>7</v>
      </c>
      <c r="EV111" s="7">
        <f t="shared" si="223"/>
        <v>4</v>
      </c>
      <c r="EW111" s="1" t="s">
        <v>206</v>
      </c>
      <c r="EX111" s="3">
        <v>1</v>
      </c>
      <c r="EY111" s="3">
        <v>0</v>
      </c>
      <c r="EZ111" s="3">
        <v>0</v>
      </c>
      <c r="FA111" s="3">
        <v>0</v>
      </c>
      <c r="FB111" s="3">
        <v>0</v>
      </c>
      <c r="FC111" s="3">
        <v>1</v>
      </c>
      <c r="FD111" s="3">
        <v>1</v>
      </c>
      <c r="FE111" s="3">
        <v>0</v>
      </c>
      <c r="FF111" s="3">
        <v>0</v>
      </c>
      <c r="FG111" s="3">
        <v>0</v>
      </c>
      <c r="FH111" s="3">
        <v>0</v>
      </c>
      <c r="FJ111" s="1">
        <v>21702047</v>
      </c>
      <c r="FK111" s="1" t="s">
        <v>207</v>
      </c>
      <c r="FL111" s="1" t="s">
        <v>208</v>
      </c>
      <c r="FM111" s="1">
        <v>13</v>
      </c>
    </row>
    <row r="112" spans="1:169" x14ac:dyDescent="0.25">
      <c r="A112" s="1" t="s">
        <v>1033</v>
      </c>
      <c r="B112" s="1" t="s">
        <v>185</v>
      </c>
      <c r="C112" s="1" t="s">
        <v>1137</v>
      </c>
      <c r="D112" s="3" t="s">
        <v>1284</v>
      </c>
      <c r="E112" s="12" t="s">
        <v>1173</v>
      </c>
      <c r="F112" s="3" t="s">
        <v>1233</v>
      </c>
      <c r="G112" s="1" t="s">
        <v>209</v>
      </c>
      <c r="H112" s="1" t="s">
        <v>1561</v>
      </c>
      <c r="I112" s="1" t="s">
        <v>165</v>
      </c>
      <c r="J112" s="1" t="s">
        <v>153</v>
      </c>
      <c r="K112" s="1" t="s">
        <v>157</v>
      </c>
      <c r="T112" s="7"/>
      <c r="AG112" s="1" t="s">
        <v>157</v>
      </c>
      <c r="AP112" s="7"/>
      <c r="BC112" s="1" t="s">
        <v>154</v>
      </c>
      <c r="BD112" s="1" t="s">
        <v>154</v>
      </c>
      <c r="BF112" s="3">
        <v>50</v>
      </c>
      <c r="BG112" s="5">
        <v>50</v>
      </c>
      <c r="BH112" s="3">
        <v>23</v>
      </c>
      <c r="BI112" s="1" t="s">
        <v>160</v>
      </c>
      <c r="BJ112" s="3">
        <v>1</v>
      </c>
      <c r="BK112" s="3">
        <v>2</v>
      </c>
      <c r="BL112" s="7">
        <f t="shared" si="222"/>
        <v>1.5</v>
      </c>
      <c r="BM112" s="1" t="s">
        <v>171</v>
      </c>
      <c r="BN112" s="3">
        <v>1</v>
      </c>
      <c r="BO112" s="3">
        <v>0</v>
      </c>
      <c r="BP112" s="3">
        <v>0</v>
      </c>
      <c r="BQ112" s="3">
        <v>0</v>
      </c>
      <c r="BR112" s="3">
        <v>0</v>
      </c>
      <c r="BS112" s="3">
        <v>1</v>
      </c>
      <c r="BT112" s="3">
        <v>0</v>
      </c>
      <c r="BU112" s="3">
        <v>0</v>
      </c>
      <c r="BV112" s="3">
        <v>0</v>
      </c>
      <c r="BW112" s="3">
        <v>0</v>
      </c>
      <c r="BX112" s="3">
        <v>0</v>
      </c>
      <c r="BY112" s="1" t="s">
        <v>157</v>
      </c>
      <c r="CH112" s="7"/>
      <c r="CU112" s="1" t="s">
        <v>154</v>
      </c>
      <c r="CV112" s="1" t="s">
        <v>154</v>
      </c>
      <c r="CW112" s="3">
        <v>1</v>
      </c>
      <c r="CX112" s="3">
        <v>100</v>
      </c>
      <c r="CY112" s="4">
        <v>100</v>
      </c>
      <c r="CZ112" s="3">
        <v>23</v>
      </c>
      <c r="DA112" s="1" t="s">
        <v>160</v>
      </c>
      <c r="DB112" s="3">
        <v>1</v>
      </c>
      <c r="DC112" s="3">
        <v>2</v>
      </c>
      <c r="DD112" s="7">
        <f t="shared" si="220"/>
        <v>1.5</v>
      </c>
      <c r="DE112" s="1" t="s">
        <v>206</v>
      </c>
      <c r="DF112" s="3">
        <v>1</v>
      </c>
      <c r="DG112" s="3">
        <v>0</v>
      </c>
      <c r="DH112" s="3">
        <v>0</v>
      </c>
      <c r="DI112" s="3">
        <v>0</v>
      </c>
      <c r="DJ112" s="3">
        <v>0</v>
      </c>
      <c r="DK112" s="3">
        <v>1</v>
      </c>
      <c r="DL112" s="3">
        <v>1</v>
      </c>
      <c r="DM112" s="3">
        <v>0</v>
      </c>
      <c r="DN112" s="3">
        <v>0</v>
      </c>
      <c r="DO112" s="3">
        <v>0</v>
      </c>
      <c r="DP112" s="3">
        <v>0</v>
      </c>
      <c r="DQ112" s="1" t="s">
        <v>154</v>
      </c>
      <c r="DR112" s="1" t="s">
        <v>154</v>
      </c>
      <c r="DT112" s="3">
        <v>60</v>
      </c>
      <c r="DU112" s="5">
        <v>60</v>
      </c>
      <c r="DV112" s="3">
        <v>23</v>
      </c>
      <c r="DW112" s="1" t="s">
        <v>160</v>
      </c>
      <c r="DX112" s="3">
        <v>1</v>
      </c>
      <c r="DY112" s="3">
        <v>2</v>
      </c>
      <c r="DZ112" s="7">
        <f t="shared" si="221"/>
        <v>1.5</v>
      </c>
      <c r="EA112" s="1" t="s">
        <v>206</v>
      </c>
      <c r="EB112" s="3">
        <v>1</v>
      </c>
      <c r="EC112" s="3">
        <v>0</v>
      </c>
      <c r="ED112" s="3">
        <v>0</v>
      </c>
      <c r="EE112" s="3">
        <v>0</v>
      </c>
      <c r="EF112" s="3">
        <v>0</v>
      </c>
      <c r="EG112" s="3">
        <v>1</v>
      </c>
      <c r="EH112" s="3">
        <v>1</v>
      </c>
      <c r="EI112" s="3">
        <v>0</v>
      </c>
      <c r="EJ112" s="3">
        <v>0</v>
      </c>
      <c r="EK112" s="3">
        <v>0</v>
      </c>
      <c r="EL112" s="3">
        <v>0</v>
      </c>
      <c r="EM112" s="1" t="s">
        <v>154</v>
      </c>
      <c r="EN112" s="1" t="s">
        <v>154</v>
      </c>
      <c r="EP112" s="5">
        <v>300</v>
      </c>
      <c r="EQ112" s="3">
        <v>300</v>
      </c>
      <c r="ER112" s="3">
        <v>23</v>
      </c>
      <c r="ES112" s="1" t="s">
        <v>160</v>
      </c>
      <c r="ET112" s="3">
        <v>1</v>
      </c>
      <c r="EU112" s="3">
        <v>2</v>
      </c>
      <c r="EV112" s="7">
        <f t="shared" si="223"/>
        <v>1.5</v>
      </c>
      <c r="EW112" s="1" t="s">
        <v>206</v>
      </c>
      <c r="EX112" s="3">
        <v>1</v>
      </c>
      <c r="EY112" s="3">
        <v>0</v>
      </c>
      <c r="EZ112" s="3">
        <v>0</v>
      </c>
      <c r="FA112" s="3">
        <v>0</v>
      </c>
      <c r="FB112" s="3">
        <v>0</v>
      </c>
      <c r="FC112" s="3">
        <v>1</v>
      </c>
      <c r="FD112" s="3">
        <v>1</v>
      </c>
      <c r="FE112" s="3">
        <v>0</v>
      </c>
      <c r="FF112" s="3">
        <v>0</v>
      </c>
      <c r="FG112" s="3">
        <v>0</v>
      </c>
      <c r="FH112" s="3">
        <v>0</v>
      </c>
      <c r="FJ112" s="1">
        <v>21702174</v>
      </c>
      <c r="FK112" s="1" t="s">
        <v>210</v>
      </c>
      <c r="FL112" s="1" t="s">
        <v>211</v>
      </c>
      <c r="FM112" s="1">
        <v>14</v>
      </c>
    </row>
    <row r="113" spans="1:169" x14ac:dyDescent="0.25">
      <c r="A113" s="1" t="s">
        <v>1034</v>
      </c>
      <c r="B113" s="1" t="s">
        <v>185</v>
      </c>
      <c r="C113" s="1" t="s">
        <v>1137</v>
      </c>
      <c r="D113" s="3" t="s">
        <v>1284</v>
      </c>
      <c r="E113" s="12" t="s">
        <v>1173</v>
      </c>
      <c r="F113" s="3" t="s">
        <v>1233</v>
      </c>
      <c r="G113" s="1" t="s">
        <v>216</v>
      </c>
      <c r="H113" s="1" t="s">
        <v>1369</v>
      </c>
      <c r="I113" s="1" t="s">
        <v>165</v>
      </c>
      <c r="J113" s="1" t="s">
        <v>153</v>
      </c>
      <c r="K113" s="1" t="s">
        <v>157</v>
      </c>
      <c r="T113" s="7"/>
      <c r="AG113" s="1" t="s">
        <v>157</v>
      </c>
      <c r="AP113" s="7"/>
      <c r="BC113" s="1" t="s">
        <v>154</v>
      </c>
      <c r="BD113" s="1" t="s">
        <v>154</v>
      </c>
      <c r="BF113" s="3">
        <v>50</v>
      </c>
      <c r="BG113" s="5">
        <v>50</v>
      </c>
      <c r="BH113" s="3">
        <v>23</v>
      </c>
      <c r="BI113" s="1" t="s">
        <v>160</v>
      </c>
      <c r="BJ113" s="3">
        <v>1</v>
      </c>
      <c r="BK113" s="3">
        <v>2</v>
      </c>
      <c r="BL113" s="7">
        <f t="shared" si="222"/>
        <v>1.5</v>
      </c>
      <c r="BM113" s="1" t="s">
        <v>206</v>
      </c>
      <c r="BN113" s="3">
        <v>1</v>
      </c>
      <c r="BO113" s="3">
        <v>0</v>
      </c>
      <c r="BP113" s="3">
        <v>0</v>
      </c>
      <c r="BQ113" s="3">
        <v>0</v>
      </c>
      <c r="BR113" s="3">
        <v>0</v>
      </c>
      <c r="BS113" s="3">
        <v>1</v>
      </c>
      <c r="BT113" s="3">
        <v>1</v>
      </c>
      <c r="BU113" s="3">
        <v>0</v>
      </c>
      <c r="BV113" s="3">
        <v>0</v>
      </c>
      <c r="BW113" s="3">
        <v>0</v>
      </c>
      <c r="BX113" s="3">
        <v>0</v>
      </c>
      <c r="BY113" s="1" t="s">
        <v>157</v>
      </c>
      <c r="CH113" s="7"/>
      <c r="CU113" s="1" t="s">
        <v>154</v>
      </c>
      <c r="CV113" s="1" t="s">
        <v>154</v>
      </c>
      <c r="CW113" s="3">
        <v>1</v>
      </c>
      <c r="CX113" s="3">
        <v>90</v>
      </c>
      <c r="CY113" s="4">
        <v>90</v>
      </c>
      <c r="CZ113" s="3">
        <v>23</v>
      </c>
      <c r="DA113" s="1" t="s">
        <v>160</v>
      </c>
      <c r="DB113" s="3">
        <v>1</v>
      </c>
      <c r="DC113" s="3">
        <v>2</v>
      </c>
      <c r="DD113" s="7">
        <f t="shared" si="220"/>
        <v>1.5</v>
      </c>
      <c r="DE113" s="1" t="s">
        <v>206</v>
      </c>
      <c r="DF113" s="3">
        <v>1</v>
      </c>
      <c r="DG113" s="3">
        <v>0</v>
      </c>
      <c r="DH113" s="3">
        <v>0</v>
      </c>
      <c r="DI113" s="3">
        <v>0</v>
      </c>
      <c r="DJ113" s="3">
        <v>0</v>
      </c>
      <c r="DK113" s="3">
        <v>1</v>
      </c>
      <c r="DL113" s="3">
        <v>1</v>
      </c>
      <c r="DM113" s="3">
        <v>0</v>
      </c>
      <c r="DN113" s="3">
        <v>0</v>
      </c>
      <c r="DO113" s="3">
        <v>0</v>
      </c>
      <c r="DP113" s="3">
        <v>0</v>
      </c>
      <c r="DQ113" s="1" t="s">
        <v>154</v>
      </c>
      <c r="DR113" s="1" t="s">
        <v>154</v>
      </c>
      <c r="DT113" s="3">
        <v>50</v>
      </c>
      <c r="DU113" s="5">
        <v>50</v>
      </c>
      <c r="DV113" s="3">
        <v>23</v>
      </c>
      <c r="DW113" s="1" t="s">
        <v>160</v>
      </c>
      <c r="DX113" s="3">
        <v>1</v>
      </c>
      <c r="DY113" s="3">
        <v>2</v>
      </c>
      <c r="DZ113" s="7">
        <f t="shared" si="221"/>
        <v>1.5</v>
      </c>
      <c r="EA113" s="1" t="s">
        <v>206</v>
      </c>
      <c r="EB113" s="3">
        <v>1</v>
      </c>
      <c r="EC113" s="3">
        <v>0</v>
      </c>
      <c r="ED113" s="3">
        <v>0</v>
      </c>
      <c r="EE113" s="3">
        <v>0</v>
      </c>
      <c r="EF113" s="3">
        <v>0</v>
      </c>
      <c r="EG113" s="3">
        <v>1</v>
      </c>
      <c r="EH113" s="3">
        <v>1</v>
      </c>
      <c r="EI113" s="3">
        <v>0</v>
      </c>
      <c r="EJ113" s="3">
        <v>0</v>
      </c>
      <c r="EK113" s="3">
        <v>0</v>
      </c>
      <c r="EL113" s="3">
        <v>0</v>
      </c>
      <c r="EM113" s="1" t="s">
        <v>154</v>
      </c>
      <c r="EN113" s="1" t="s">
        <v>154</v>
      </c>
      <c r="EP113" s="5">
        <v>400</v>
      </c>
      <c r="EQ113" s="3">
        <v>400</v>
      </c>
      <c r="ER113" s="3">
        <v>23</v>
      </c>
      <c r="ES113" s="1" t="s">
        <v>160</v>
      </c>
      <c r="ET113" s="3">
        <v>1</v>
      </c>
      <c r="EU113" s="3">
        <v>2</v>
      </c>
      <c r="EV113" s="7">
        <f t="shared" si="223"/>
        <v>1.5</v>
      </c>
      <c r="EW113" s="1" t="s">
        <v>206</v>
      </c>
      <c r="EX113" s="3">
        <v>1</v>
      </c>
      <c r="EY113" s="3">
        <v>0</v>
      </c>
      <c r="EZ113" s="3">
        <v>0</v>
      </c>
      <c r="FA113" s="3">
        <v>0</v>
      </c>
      <c r="FB113" s="3">
        <v>0</v>
      </c>
      <c r="FC113" s="3">
        <v>1</v>
      </c>
      <c r="FD113" s="3">
        <v>1</v>
      </c>
      <c r="FE113" s="3">
        <v>0</v>
      </c>
      <c r="FF113" s="3">
        <v>0</v>
      </c>
      <c r="FG113" s="3">
        <v>0</v>
      </c>
      <c r="FH113" s="3">
        <v>0</v>
      </c>
      <c r="FJ113" s="1">
        <v>21702294</v>
      </c>
      <c r="FK113" s="1" t="s">
        <v>217</v>
      </c>
      <c r="FL113" s="1" t="s">
        <v>218</v>
      </c>
      <c r="FM113" s="1">
        <v>16</v>
      </c>
    </row>
    <row r="114" spans="1:169" x14ac:dyDescent="0.25">
      <c r="A114" s="1" t="s">
        <v>1035</v>
      </c>
      <c r="B114" s="1" t="s">
        <v>185</v>
      </c>
      <c r="C114" s="1" t="s">
        <v>1137</v>
      </c>
      <c r="D114" s="3" t="s">
        <v>1284</v>
      </c>
      <c r="E114" s="12" t="s">
        <v>1173</v>
      </c>
      <c r="F114" s="3" t="s">
        <v>1233</v>
      </c>
      <c r="G114" s="1" t="s">
        <v>224</v>
      </c>
      <c r="H114" s="1" t="s">
        <v>1563</v>
      </c>
      <c r="I114" s="1" t="s">
        <v>165</v>
      </c>
      <c r="J114" s="1" t="s">
        <v>153</v>
      </c>
      <c r="K114" s="1" t="s">
        <v>157</v>
      </c>
      <c r="T114" s="7"/>
      <c r="AG114" s="1" t="s">
        <v>157</v>
      </c>
      <c r="AP114" s="7"/>
      <c r="BC114" s="1" t="s">
        <v>154</v>
      </c>
      <c r="BD114" s="1" t="s">
        <v>157</v>
      </c>
      <c r="BE114" s="3">
        <v>15</v>
      </c>
      <c r="BF114" s="3">
        <v>1040</v>
      </c>
      <c r="BG114" s="5"/>
      <c r="BH114" s="3">
        <v>23</v>
      </c>
      <c r="BI114" s="1" t="s">
        <v>165</v>
      </c>
      <c r="BJ114" s="3">
        <v>1</v>
      </c>
      <c r="BK114" s="3">
        <v>2</v>
      </c>
      <c r="BL114" s="7">
        <f t="shared" si="222"/>
        <v>1.5</v>
      </c>
      <c r="BM114" s="1" t="s">
        <v>225</v>
      </c>
      <c r="BN114" s="3">
        <v>1</v>
      </c>
      <c r="BO114" s="3">
        <v>0</v>
      </c>
      <c r="BP114" s="3">
        <v>0</v>
      </c>
      <c r="BQ114" s="3">
        <v>0</v>
      </c>
      <c r="BR114" s="3">
        <v>1</v>
      </c>
      <c r="BS114" s="3">
        <v>1</v>
      </c>
      <c r="BT114" s="3">
        <v>1</v>
      </c>
      <c r="BU114" s="3">
        <v>0</v>
      </c>
      <c r="BV114" s="3">
        <v>0</v>
      </c>
      <c r="BW114" s="3">
        <v>0</v>
      </c>
      <c r="BX114" s="3">
        <v>0</v>
      </c>
      <c r="BY114" s="1" t="s">
        <v>157</v>
      </c>
      <c r="CH114" s="7"/>
      <c r="CU114" s="1" t="s">
        <v>154</v>
      </c>
      <c r="CV114" s="1" t="s">
        <v>157</v>
      </c>
      <c r="CW114" s="3">
        <v>750</v>
      </c>
      <c r="CX114" s="3">
        <v>600</v>
      </c>
      <c r="CY114" s="4">
        <f>CX114/CW114*100</f>
        <v>80</v>
      </c>
      <c r="CZ114" s="3">
        <v>23</v>
      </c>
      <c r="DA114" s="1" t="s">
        <v>160</v>
      </c>
      <c r="DB114" s="3">
        <v>1</v>
      </c>
      <c r="DC114" s="3">
        <v>3</v>
      </c>
      <c r="DD114" s="7">
        <f t="shared" si="220"/>
        <v>2</v>
      </c>
      <c r="DE114" s="1" t="s">
        <v>226</v>
      </c>
      <c r="DF114" s="3">
        <v>1</v>
      </c>
      <c r="DG114" s="3">
        <v>1</v>
      </c>
      <c r="DH114" s="3">
        <v>0</v>
      </c>
      <c r="DI114" s="3">
        <v>0</v>
      </c>
      <c r="DJ114" s="3">
        <v>1</v>
      </c>
      <c r="DK114" s="3">
        <v>1</v>
      </c>
      <c r="DL114" s="3">
        <v>0</v>
      </c>
      <c r="DM114" s="3">
        <v>0</v>
      </c>
      <c r="DN114" s="3">
        <v>0</v>
      </c>
      <c r="DO114" s="3">
        <v>0</v>
      </c>
      <c r="DP114" s="3">
        <v>0</v>
      </c>
      <c r="DQ114" s="1" t="s">
        <v>154</v>
      </c>
      <c r="DR114" s="1" t="s">
        <v>157</v>
      </c>
      <c r="DS114" s="3">
        <v>4800</v>
      </c>
      <c r="DT114" s="3">
        <v>2880</v>
      </c>
      <c r="DU114" s="5">
        <f>DT114/DS114*100</f>
        <v>60</v>
      </c>
      <c r="DV114" s="3">
        <v>23</v>
      </c>
      <c r="DW114" s="1" t="s">
        <v>165</v>
      </c>
      <c r="DX114" s="3">
        <v>1</v>
      </c>
      <c r="DY114" s="3">
        <v>7</v>
      </c>
      <c r="DZ114" s="7">
        <f t="shared" si="221"/>
        <v>4</v>
      </c>
      <c r="EA114" s="1" t="s">
        <v>227</v>
      </c>
      <c r="EB114" s="3">
        <v>1</v>
      </c>
      <c r="EC114" s="3">
        <v>1</v>
      </c>
      <c r="ED114" s="3">
        <v>0</v>
      </c>
      <c r="EE114" s="3">
        <v>0</v>
      </c>
      <c r="EF114" s="3">
        <v>1</v>
      </c>
      <c r="EG114" s="3">
        <v>1</v>
      </c>
      <c r="EH114" s="3">
        <v>1</v>
      </c>
      <c r="EI114" s="3">
        <v>0</v>
      </c>
      <c r="EJ114" s="3">
        <v>0</v>
      </c>
      <c r="EK114" s="3">
        <v>0</v>
      </c>
      <c r="EL114" s="3">
        <v>0</v>
      </c>
      <c r="EM114" s="1" t="s">
        <v>154</v>
      </c>
      <c r="EN114" s="1" t="s">
        <v>157</v>
      </c>
      <c r="EO114" s="3">
        <v>16</v>
      </c>
      <c r="EP114" s="5">
        <v>4800</v>
      </c>
      <c r="EQ114" s="3">
        <f>EP114/EO114</f>
        <v>300</v>
      </c>
      <c r="ER114" s="3">
        <v>23</v>
      </c>
      <c r="ES114" s="1" t="s">
        <v>165</v>
      </c>
      <c r="ET114" s="3">
        <v>1</v>
      </c>
      <c r="EU114" s="3">
        <v>7</v>
      </c>
      <c r="EV114" s="7">
        <f t="shared" si="223"/>
        <v>4</v>
      </c>
      <c r="EW114" s="1" t="s">
        <v>227</v>
      </c>
      <c r="EX114" s="3">
        <v>1</v>
      </c>
      <c r="EY114" s="3">
        <v>1</v>
      </c>
      <c r="EZ114" s="3">
        <v>0</v>
      </c>
      <c r="FA114" s="3">
        <v>0</v>
      </c>
      <c r="FB114" s="3">
        <v>1</v>
      </c>
      <c r="FC114" s="3">
        <v>1</v>
      </c>
      <c r="FD114" s="3">
        <v>1</v>
      </c>
      <c r="FE114" s="3">
        <v>0</v>
      </c>
      <c r="FF114" s="3">
        <v>0</v>
      </c>
      <c r="FG114" s="3">
        <v>0</v>
      </c>
      <c r="FH114" s="3">
        <v>0</v>
      </c>
      <c r="FI114" s="1" t="s">
        <v>228</v>
      </c>
      <c r="FJ114" s="1">
        <v>21702909</v>
      </c>
      <c r="FK114" s="1" t="s">
        <v>229</v>
      </c>
      <c r="FL114" s="1" t="s">
        <v>230</v>
      </c>
      <c r="FM114" s="1">
        <v>18</v>
      </c>
    </row>
    <row r="115" spans="1:169" x14ac:dyDescent="0.25">
      <c r="A115" s="1" t="s">
        <v>1036</v>
      </c>
      <c r="B115" s="1" t="s">
        <v>185</v>
      </c>
      <c r="C115" s="1" t="s">
        <v>1137</v>
      </c>
      <c r="D115" s="3" t="s">
        <v>1284</v>
      </c>
      <c r="E115" s="12" t="s">
        <v>1173</v>
      </c>
      <c r="F115" s="3" t="s">
        <v>1233</v>
      </c>
      <c r="G115" s="1" t="s">
        <v>231</v>
      </c>
      <c r="H115" s="1" t="s">
        <v>1564</v>
      </c>
      <c r="I115" s="1" t="s">
        <v>165</v>
      </c>
      <c r="J115" s="1" t="s">
        <v>153</v>
      </c>
      <c r="K115" s="1" t="s">
        <v>157</v>
      </c>
      <c r="T115" s="7"/>
      <c r="AG115" s="1" t="s">
        <v>157</v>
      </c>
      <c r="AP115" s="7"/>
      <c r="BC115" s="1" t="s">
        <v>154</v>
      </c>
      <c r="BD115" s="1" t="s">
        <v>157</v>
      </c>
      <c r="BE115" s="3">
        <v>15</v>
      </c>
      <c r="BF115" s="3">
        <v>900</v>
      </c>
      <c r="BG115" s="5"/>
      <c r="BH115" s="3">
        <v>23</v>
      </c>
      <c r="BI115" s="1" t="s">
        <v>165</v>
      </c>
      <c r="BJ115" s="3">
        <v>1</v>
      </c>
      <c r="BK115" s="3">
        <v>2</v>
      </c>
      <c r="BL115" s="7">
        <f t="shared" si="222"/>
        <v>1.5</v>
      </c>
      <c r="BM115" s="1" t="s">
        <v>206</v>
      </c>
      <c r="BN115" s="3">
        <v>1</v>
      </c>
      <c r="BO115" s="3">
        <v>0</v>
      </c>
      <c r="BP115" s="3">
        <v>0</v>
      </c>
      <c r="BQ115" s="3">
        <v>0</v>
      </c>
      <c r="BR115" s="3">
        <v>0</v>
      </c>
      <c r="BS115" s="3">
        <v>1</v>
      </c>
      <c r="BT115" s="3">
        <v>1</v>
      </c>
      <c r="BU115" s="3">
        <v>0</v>
      </c>
      <c r="BV115" s="3">
        <v>0</v>
      </c>
      <c r="BW115" s="3">
        <v>0</v>
      </c>
      <c r="BX115" s="3">
        <v>0</v>
      </c>
      <c r="BY115" s="1" t="s">
        <v>157</v>
      </c>
      <c r="CH115" s="7"/>
      <c r="CU115" s="1" t="s">
        <v>154</v>
      </c>
      <c r="CV115" s="1" t="s">
        <v>157</v>
      </c>
      <c r="CW115" s="3">
        <v>750</v>
      </c>
      <c r="CX115" s="3">
        <v>500</v>
      </c>
      <c r="CY115" s="11">
        <f>CX115/CW115*100</f>
        <v>66.666666666666657</v>
      </c>
      <c r="CZ115" s="3">
        <v>23</v>
      </c>
      <c r="DA115" s="1" t="s">
        <v>160</v>
      </c>
      <c r="DB115" s="3">
        <v>1</v>
      </c>
      <c r="DC115" s="3">
        <v>2</v>
      </c>
      <c r="DD115" s="7">
        <f t="shared" si="220"/>
        <v>1.5</v>
      </c>
      <c r="DE115" s="1" t="s">
        <v>206</v>
      </c>
      <c r="DF115" s="3">
        <v>1</v>
      </c>
      <c r="DG115" s="3">
        <v>0</v>
      </c>
      <c r="DH115" s="3">
        <v>0</v>
      </c>
      <c r="DI115" s="3">
        <v>0</v>
      </c>
      <c r="DJ115" s="3">
        <v>0</v>
      </c>
      <c r="DK115" s="3">
        <v>1</v>
      </c>
      <c r="DL115" s="3">
        <v>1</v>
      </c>
      <c r="DM115" s="3">
        <v>0</v>
      </c>
      <c r="DN115" s="3">
        <v>0</v>
      </c>
      <c r="DO115" s="3">
        <v>0</v>
      </c>
      <c r="DP115" s="3">
        <v>0</v>
      </c>
      <c r="DQ115" s="1" t="s">
        <v>154</v>
      </c>
      <c r="DR115" s="1" t="s">
        <v>157</v>
      </c>
      <c r="DS115" s="3">
        <v>4800</v>
      </c>
      <c r="DT115" s="3">
        <v>2400</v>
      </c>
      <c r="DU115" s="5">
        <f>DT115/DS115*100</f>
        <v>50</v>
      </c>
      <c r="DV115" s="3">
        <v>23</v>
      </c>
      <c r="DW115" s="1" t="s">
        <v>165</v>
      </c>
      <c r="DX115" s="3">
        <v>1</v>
      </c>
      <c r="DY115" s="3">
        <v>3</v>
      </c>
      <c r="DZ115" s="7">
        <f t="shared" si="221"/>
        <v>2</v>
      </c>
      <c r="EA115" s="1" t="s">
        <v>206</v>
      </c>
      <c r="EB115" s="3">
        <v>1</v>
      </c>
      <c r="EC115" s="3">
        <v>0</v>
      </c>
      <c r="ED115" s="3">
        <v>0</v>
      </c>
      <c r="EE115" s="3">
        <v>0</v>
      </c>
      <c r="EF115" s="3">
        <v>0</v>
      </c>
      <c r="EG115" s="3">
        <v>1</v>
      </c>
      <c r="EH115" s="3">
        <v>1</v>
      </c>
      <c r="EI115" s="3">
        <v>0</v>
      </c>
      <c r="EJ115" s="3">
        <v>0</v>
      </c>
      <c r="EK115" s="3">
        <v>0</v>
      </c>
      <c r="EL115" s="3">
        <v>0</v>
      </c>
      <c r="EM115" s="1" t="s">
        <v>154</v>
      </c>
      <c r="EN115" s="1" t="s">
        <v>157</v>
      </c>
      <c r="EO115" s="3">
        <v>16</v>
      </c>
      <c r="EP115" s="5">
        <v>5200</v>
      </c>
      <c r="EQ115" s="3">
        <f>EP115/EO115</f>
        <v>325</v>
      </c>
      <c r="ER115" s="3">
        <v>23</v>
      </c>
      <c r="ES115" s="1" t="s">
        <v>165</v>
      </c>
      <c r="ET115" s="3">
        <v>1</v>
      </c>
      <c r="EU115" s="3">
        <v>3</v>
      </c>
      <c r="EV115" s="7">
        <f t="shared" si="223"/>
        <v>2</v>
      </c>
      <c r="EW115" s="1" t="s">
        <v>206</v>
      </c>
      <c r="EX115" s="3">
        <v>1</v>
      </c>
      <c r="EY115" s="3">
        <v>0</v>
      </c>
      <c r="EZ115" s="3">
        <v>0</v>
      </c>
      <c r="FA115" s="3">
        <v>0</v>
      </c>
      <c r="FB115" s="3">
        <v>0</v>
      </c>
      <c r="FC115" s="3">
        <v>1</v>
      </c>
      <c r="FD115" s="3">
        <v>1</v>
      </c>
      <c r="FE115" s="3">
        <v>0</v>
      </c>
      <c r="FF115" s="3">
        <v>0</v>
      </c>
      <c r="FG115" s="3">
        <v>0</v>
      </c>
      <c r="FH115" s="3">
        <v>0</v>
      </c>
      <c r="FI115" s="1" t="s">
        <v>228</v>
      </c>
      <c r="FJ115" s="1">
        <v>21703432</v>
      </c>
      <c r="FK115" s="1" t="s">
        <v>232</v>
      </c>
      <c r="FL115" s="1" t="s">
        <v>233</v>
      </c>
      <c r="FM115" s="1">
        <v>19</v>
      </c>
    </row>
    <row r="116" spans="1:169" x14ac:dyDescent="0.25">
      <c r="A116" s="1" t="s">
        <v>1037</v>
      </c>
      <c r="B116" s="1" t="s">
        <v>185</v>
      </c>
      <c r="C116" s="1" t="s">
        <v>1137</v>
      </c>
      <c r="D116" s="3" t="s">
        <v>1284</v>
      </c>
      <c r="E116" s="12" t="s">
        <v>1173</v>
      </c>
      <c r="F116" s="3" t="s">
        <v>1233</v>
      </c>
      <c r="G116" s="1" t="s">
        <v>239</v>
      </c>
      <c r="H116" s="1" t="s">
        <v>1380</v>
      </c>
      <c r="I116" s="1" t="s">
        <v>165</v>
      </c>
      <c r="J116" s="1" t="s">
        <v>153</v>
      </c>
      <c r="K116" s="1" t="s">
        <v>157</v>
      </c>
      <c r="T116" s="7"/>
      <c r="AG116" s="1" t="s">
        <v>157</v>
      </c>
      <c r="AP116" s="7"/>
      <c r="BC116" s="1" t="s">
        <v>154</v>
      </c>
      <c r="BD116" s="1" t="s">
        <v>157</v>
      </c>
      <c r="BE116" s="3">
        <v>15</v>
      </c>
      <c r="BF116" s="3">
        <v>800</v>
      </c>
      <c r="BG116" s="5"/>
      <c r="BH116" s="3">
        <v>23</v>
      </c>
      <c r="BI116" s="1" t="s">
        <v>165</v>
      </c>
      <c r="BJ116" s="3">
        <v>1</v>
      </c>
      <c r="BK116" s="3">
        <v>2</v>
      </c>
      <c r="BL116" s="7">
        <f t="shared" si="222"/>
        <v>1.5</v>
      </c>
      <c r="BM116" s="1" t="s">
        <v>171</v>
      </c>
      <c r="BN116" s="3">
        <v>1</v>
      </c>
      <c r="BO116" s="3">
        <v>0</v>
      </c>
      <c r="BP116" s="3">
        <v>0</v>
      </c>
      <c r="BQ116" s="3">
        <v>0</v>
      </c>
      <c r="BR116" s="3">
        <v>0</v>
      </c>
      <c r="BS116" s="3">
        <v>1</v>
      </c>
      <c r="BT116" s="3">
        <v>0</v>
      </c>
      <c r="BU116" s="3">
        <v>0</v>
      </c>
      <c r="BV116" s="3">
        <v>0</v>
      </c>
      <c r="BW116" s="3">
        <v>0</v>
      </c>
      <c r="BX116" s="3">
        <v>0</v>
      </c>
      <c r="BY116" s="1" t="s">
        <v>157</v>
      </c>
      <c r="CH116" s="7"/>
      <c r="CU116" s="1" t="s">
        <v>154</v>
      </c>
      <c r="CV116" s="1" t="s">
        <v>157</v>
      </c>
      <c r="CW116" s="3">
        <v>750</v>
      </c>
      <c r="CX116" s="3">
        <v>480</v>
      </c>
      <c r="CY116" s="4">
        <f>CX116/CW116*100</f>
        <v>64</v>
      </c>
      <c r="CZ116" s="3">
        <v>23</v>
      </c>
      <c r="DA116" s="1" t="s">
        <v>160</v>
      </c>
      <c r="DB116" s="3">
        <v>1</v>
      </c>
      <c r="DC116" s="3">
        <v>2</v>
      </c>
      <c r="DD116" s="7">
        <f t="shared" si="220"/>
        <v>1.5</v>
      </c>
      <c r="DE116" s="1" t="s">
        <v>206</v>
      </c>
      <c r="DF116" s="3">
        <v>1</v>
      </c>
      <c r="DG116" s="3">
        <v>0</v>
      </c>
      <c r="DH116" s="3">
        <v>0</v>
      </c>
      <c r="DI116" s="3">
        <v>0</v>
      </c>
      <c r="DJ116" s="3">
        <v>0</v>
      </c>
      <c r="DK116" s="3">
        <v>1</v>
      </c>
      <c r="DL116" s="3">
        <v>1</v>
      </c>
      <c r="DM116" s="3">
        <v>0</v>
      </c>
      <c r="DN116" s="3">
        <v>0</v>
      </c>
      <c r="DO116" s="3">
        <v>0</v>
      </c>
      <c r="DP116" s="3">
        <v>0</v>
      </c>
      <c r="DQ116" s="1" t="s">
        <v>154</v>
      </c>
      <c r="DR116" s="1" t="s">
        <v>157</v>
      </c>
      <c r="DS116" s="3">
        <v>4800</v>
      </c>
      <c r="DT116" s="3">
        <v>1968</v>
      </c>
      <c r="DU116" s="5">
        <f>DT116/DS116*100</f>
        <v>41</v>
      </c>
      <c r="DV116" s="3">
        <v>23</v>
      </c>
      <c r="DW116" s="1" t="s">
        <v>165</v>
      </c>
      <c r="DX116" s="3">
        <v>1</v>
      </c>
      <c r="DY116" s="3">
        <v>2</v>
      </c>
      <c r="DZ116" s="7">
        <f t="shared" si="221"/>
        <v>1.5</v>
      </c>
      <c r="EA116" s="1" t="s">
        <v>206</v>
      </c>
      <c r="EB116" s="3">
        <v>1</v>
      </c>
      <c r="EC116" s="3">
        <v>0</v>
      </c>
      <c r="ED116" s="3">
        <v>0</v>
      </c>
      <c r="EE116" s="3">
        <v>0</v>
      </c>
      <c r="EF116" s="3">
        <v>0</v>
      </c>
      <c r="EG116" s="3">
        <v>1</v>
      </c>
      <c r="EH116" s="3">
        <v>1</v>
      </c>
      <c r="EI116" s="3">
        <v>0</v>
      </c>
      <c r="EJ116" s="3">
        <v>0</v>
      </c>
      <c r="EK116" s="3">
        <v>0</v>
      </c>
      <c r="EL116" s="3">
        <v>0</v>
      </c>
      <c r="EM116" s="1" t="s">
        <v>154</v>
      </c>
      <c r="EN116" s="1" t="s">
        <v>157</v>
      </c>
      <c r="EO116" s="3">
        <v>16</v>
      </c>
      <c r="EP116" s="5">
        <v>4800</v>
      </c>
      <c r="EQ116" s="3">
        <f>EP116/EO116</f>
        <v>300</v>
      </c>
      <c r="ER116" s="3">
        <v>23</v>
      </c>
      <c r="ES116" s="1" t="s">
        <v>165</v>
      </c>
      <c r="ET116" s="3">
        <v>1</v>
      </c>
      <c r="EU116" s="3">
        <v>2</v>
      </c>
      <c r="EV116" s="7">
        <f t="shared" si="223"/>
        <v>1.5</v>
      </c>
      <c r="EW116" s="1" t="s">
        <v>206</v>
      </c>
      <c r="EX116" s="3">
        <v>1</v>
      </c>
      <c r="EY116" s="3">
        <v>0</v>
      </c>
      <c r="EZ116" s="3">
        <v>0</v>
      </c>
      <c r="FA116" s="3">
        <v>0</v>
      </c>
      <c r="FB116" s="3">
        <v>0</v>
      </c>
      <c r="FC116" s="3">
        <v>1</v>
      </c>
      <c r="FD116" s="3">
        <v>1</v>
      </c>
      <c r="FE116" s="3">
        <v>0</v>
      </c>
      <c r="FF116" s="3">
        <v>0</v>
      </c>
      <c r="FG116" s="3">
        <v>0</v>
      </c>
      <c r="FH116" s="3">
        <v>0</v>
      </c>
      <c r="FI116" s="1" t="s">
        <v>228</v>
      </c>
      <c r="FJ116" s="1">
        <v>21703656</v>
      </c>
      <c r="FK116" s="1" t="s">
        <v>240</v>
      </c>
      <c r="FL116" s="1" t="s">
        <v>241</v>
      </c>
      <c r="FM116" s="1">
        <v>21</v>
      </c>
    </row>
    <row r="117" spans="1:169" x14ac:dyDescent="0.25">
      <c r="A117" s="1" t="s">
        <v>1038</v>
      </c>
      <c r="B117" s="1" t="s">
        <v>185</v>
      </c>
      <c r="C117" s="1" t="s">
        <v>1137</v>
      </c>
      <c r="D117" s="3" t="s">
        <v>1284</v>
      </c>
      <c r="E117" s="12" t="s">
        <v>1173</v>
      </c>
      <c r="F117" s="3" t="s">
        <v>1233</v>
      </c>
      <c r="G117" s="1" t="s">
        <v>242</v>
      </c>
      <c r="H117" s="1" t="s">
        <v>1565</v>
      </c>
      <c r="I117" s="1" t="s">
        <v>165</v>
      </c>
      <c r="J117" s="1" t="s">
        <v>153</v>
      </c>
      <c r="K117" s="1" t="s">
        <v>157</v>
      </c>
      <c r="T117" s="7"/>
      <c r="AG117" s="1" t="s">
        <v>157</v>
      </c>
      <c r="AP117" s="7"/>
      <c r="BC117" s="1" t="s">
        <v>157</v>
      </c>
      <c r="BL117" s="7"/>
      <c r="BY117" s="1" t="s">
        <v>154</v>
      </c>
      <c r="BZ117" s="1" t="s">
        <v>154</v>
      </c>
      <c r="CB117" s="3">
        <v>120</v>
      </c>
      <c r="CC117" s="5">
        <v>120</v>
      </c>
      <c r="CD117" s="3">
        <v>23</v>
      </c>
      <c r="CE117" s="1" t="s">
        <v>160</v>
      </c>
      <c r="CF117" s="3">
        <v>1</v>
      </c>
      <c r="CG117" s="3">
        <v>2</v>
      </c>
      <c r="CH117" s="7">
        <f>AVERAGE(CF117:CG117)</f>
        <v>1.5</v>
      </c>
      <c r="CI117" s="1" t="s">
        <v>206</v>
      </c>
      <c r="CJ117" s="3">
        <v>1</v>
      </c>
      <c r="CK117" s="3">
        <v>0</v>
      </c>
      <c r="CL117" s="3">
        <v>0</v>
      </c>
      <c r="CM117" s="3">
        <v>0</v>
      </c>
      <c r="CN117" s="3">
        <v>0</v>
      </c>
      <c r="CO117" s="3">
        <v>1</v>
      </c>
      <c r="CP117" s="3">
        <v>1</v>
      </c>
      <c r="CQ117" s="3">
        <v>0</v>
      </c>
      <c r="CR117" s="3">
        <v>0</v>
      </c>
      <c r="CS117" s="3">
        <v>0</v>
      </c>
      <c r="CT117" s="3">
        <v>0</v>
      </c>
      <c r="CU117" s="1" t="s">
        <v>157</v>
      </c>
      <c r="DD117" s="7"/>
      <c r="DQ117" s="1" t="s">
        <v>157</v>
      </c>
      <c r="DZ117" s="7"/>
      <c r="EM117" s="1" t="s">
        <v>157</v>
      </c>
      <c r="EV117" s="7"/>
      <c r="FJ117" s="1">
        <v>21703696</v>
      </c>
      <c r="FK117" s="1" t="s">
        <v>243</v>
      </c>
      <c r="FL117" s="1" t="s">
        <v>244</v>
      </c>
      <c r="FM117" s="1">
        <v>22</v>
      </c>
    </row>
    <row r="118" spans="1:169" x14ac:dyDescent="0.25">
      <c r="A118" s="1" t="s">
        <v>1039</v>
      </c>
      <c r="B118" s="1" t="s">
        <v>185</v>
      </c>
      <c r="C118" s="1" t="s">
        <v>1137</v>
      </c>
      <c r="D118" s="3" t="s">
        <v>1284</v>
      </c>
      <c r="E118" s="12" t="s">
        <v>1173</v>
      </c>
      <c r="F118" s="3" t="s">
        <v>1233</v>
      </c>
      <c r="G118" s="1" t="s">
        <v>245</v>
      </c>
      <c r="H118" s="1" t="s">
        <v>1566</v>
      </c>
      <c r="I118" s="1" t="s">
        <v>165</v>
      </c>
      <c r="J118" s="1" t="s">
        <v>153</v>
      </c>
      <c r="K118" s="1" t="s">
        <v>157</v>
      </c>
      <c r="T118" s="7"/>
      <c r="AG118" s="1" t="s">
        <v>157</v>
      </c>
      <c r="AP118" s="7"/>
      <c r="BC118" s="1" t="s">
        <v>157</v>
      </c>
      <c r="BL118" s="7"/>
      <c r="BY118" s="1" t="s">
        <v>154</v>
      </c>
      <c r="BZ118" s="1" t="s">
        <v>154</v>
      </c>
      <c r="CB118" s="3">
        <v>100</v>
      </c>
      <c r="CC118" s="5">
        <v>100</v>
      </c>
      <c r="CD118" s="3">
        <v>23</v>
      </c>
      <c r="CE118" s="1" t="s">
        <v>160</v>
      </c>
      <c r="CF118" s="3">
        <v>1</v>
      </c>
      <c r="CG118" s="3">
        <v>2</v>
      </c>
      <c r="CH118" s="7">
        <f>AVERAGE(CF118:CG118)</f>
        <v>1.5</v>
      </c>
      <c r="CI118" s="1" t="s">
        <v>206</v>
      </c>
      <c r="CJ118" s="3">
        <v>1</v>
      </c>
      <c r="CK118" s="3">
        <v>0</v>
      </c>
      <c r="CL118" s="3">
        <v>0</v>
      </c>
      <c r="CM118" s="3">
        <v>0</v>
      </c>
      <c r="CN118" s="3">
        <v>0</v>
      </c>
      <c r="CO118" s="3">
        <v>1</v>
      </c>
      <c r="CP118" s="3">
        <v>1</v>
      </c>
      <c r="CQ118" s="3">
        <v>0</v>
      </c>
      <c r="CR118" s="3">
        <v>0</v>
      </c>
      <c r="CS118" s="3">
        <v>0</v>
      </c>
      <c r="CT118" s="3">
        <v>0</v>
      </c>
      <c r="CU118" s="1" t="s">
        <v>157</v>
      </c>
      <c r="DD118" s="7"/>
      <c r="DQ118" s="1" t="s">
        <v>157</v>
      </c>
      <c r="DZ118" s="7"/>
      <c r="EM118" s="1" t="s">
        <v>157</v>
      </c>
      <c r="EV118" s="7"/>
      <c r="FJ118" s="1">
        <v>21703736</v>
      </c>
      <c r="FK118" s="1" t="s">
        <v>246</v>
      </c>
      <c r="FL118" s="1" t="s">
        <v>247</v>
      </c>
      <c r="FM118" s="1">
        <v>23</v>
      </c>
    </row>
    <row r="119" spans="1:169" x14ac:dyDescent="0.25">
      <c r="A119" s="1" t="s">
        <v>1048</v>
      </c>
      <c r="B119" s="1" t="s">
        <v>185</v>
      </c>
      <c r="C119" s="1" t="s">
        <v>1137</v>
      </c>
      <c r="D119" s="3" t="s">
        <v>1284</v>
      </c>
      <c r="E119" s="12" t="s">
        <v>1173</v>
      </c>
      <c r="F119" s="3" t="s">
        <v>1233</v>
      </c>
      <c r="G119" s="1" t="s">
        <v>186</v>
      </c>
      <c r="H119" s="1" t="s">
        <v>1371</v>
      </c>
      <c r="I119" s="1" t="s">
        <v>165</v>
      </c>
      <c r="J119" s="1" t="s">
        <v>153</v>
      </c>
      <c r="K119" s="1" t="s">
        <v>154</v>
      </c>
      <c r="L119" s="1" t="s">
        <v>154</v>
      </c>
      <c r="N119" s="3">
        <v>360</v>
      </c>
      <c r="O119" s="5">
        <v>360</v>
      </c>
      <c r="P119" s="3">
        <v>18</v>
      </c>
      <c r="Q119" s="1" t="s">
        <v>160</v>
      </c>
      <c r="R119" s="3">
        <v>1</v>
      </c>
      <c r="S119" s="3">
        <v>7</v>
      </c>
      <c r="T119" s="7">
        <f>AVERAGE(R119:S119)</f>
        <v>4</v>
      </c>
      <c r="U119" s="1" t="s">
        <v>187</v>
      </c>
      <c r="V119" s="3">
        <v>1</v>
      </c>
      <c r="W119" s="3">
        <v>0</v>
      </c>
      <c r="X119" s="3">
        <v>0</v>
      </c>
      <c r="Y119" s="3">
        <v>0</v>
      </c>
      <c r="Z119" s="3">
        <v>1</v>
      </c>
      <c r="AA119" s="3">
        <v>1</v>
      </c>
      <c r="AB119" s="3">
        <v>0</v>
      </c>
      <c r="AC119" s="3">
        <v>0</v>
      </c>
      <c r="AD119" s="3">
        <v>0</v>
      </c>
      <c r="AE119" s="3">
        <v>0</v>
      </c>
      <c r="AF119" s="3">
        <v>0</v>
      </c>
      <c r="AG119" s="1" t="s">
        <v>154</v>
      </c>
      <c r="AH119" s="1" t="s">
        <v>154</v>
      </c>
      <c r="AJ119" s="3">
        <v>350</v>
      </c>
      <c r="AK119" s="5">
        <v>350</v>
      </c>
      <c r="AL119" s="3">
        <v>18</v>
      </c>
      <c r="AM119" s="1" t="s">
        <v>160</v>
      </c>
      <c r="AN119" s="3">
        <v>1</v>
      </c>
      <c r="AO119" s="3">
        <v>7</v>
      </c>
      <c r="AP119" s="7">
        <f>AVERAGE(AN119:AO119)</f>
        <v>4</v>
      </c>
      <c r="AQ119" s="1" t="s">
        <v>187</v>
      </c>
      <c r="AR119" s="3">
        <v>1</v>
      </c>
      <c r="AS119" s="3">
        <v>0</v>
      </c>
      <c r="AT119" s="3">
        <v>0</v>
      </c>
      <c r="AU119" s="3">
        <v>0</v>
      </c>
      <c r="AV119" s="3">
        <v>1</v>
      </c>
      <c r="AW119" s="3">
        <v>1</v>
      </c>
      <c r="AX119" s="3">
        <v>0</v>
      </c>
      <c r="AY119" s="3">
        <v>0</v>
      </c>
      <c r="AZ119" s="3">
        <v>0</v>
      </c>
      <c r="BA119" s="3">
        <v>0</v>
      </c>
      <c r="BB119" s="3">
        <v>0</v>
      </c>
      <c r="BC119" s="1" t="s">
        <v>157</v>
      </c>
      <c r="BL119" s="7"/>
      <c r="BY119" s="1" t="s">
        <v>157</v>
      </c>
      <c r="CH119" s="7"/>
      <c r="CU119" s="1" t="s">
        <v>157</v>
      </c>
      <c r="DD119" s="7"/>
      <c r="DQ119" s="1" t="s">
        <v>157</v>
      </c>
      <c r="DZ119" s="7"/>
      <c r="EM119" s="1" t="s">
        <v>157</v>
      </c>
      <c r="EV119" s="7"/>
      <c r="FI119" s="1" t="s">
        <v>188</v>
      </c>
      <c r="FJ119" s="1">
        <v>21701069</v>
      </c>
      <c r="FK119" s="1" t="s">
        <v>189</v>
      </c>
      <c r="FL119" s="1" t="s">
        <v>190</v>
      </c>
      <c r="FM119" s="1">
        <v>9</v>
      </c>
    </row>
    <row r="120" spans="1:169" x14ac:dyDescent="0.25">
      <c r="A120" s="1" t="s">
        <v>1049</v>
      </c>
      <c r="B120" s="1" t="s">
        <v>185</v>
      </c>
      <c r="C120" s="1" t="s">
        <v>1137</v>
      </c>
      <c r="D120" s="3" t="s">
        <v>1284</v>
      </c>
      <c r="E120" s="12" t="s">
        <v>1173</v>
      </c>
      <c r="F120" s="3" t="s">
        <v>1233</v>
      </c>
      <c r="G120" s="1" t="s">
        <v>191</v>
      </c>
      <c r="H120" s="1" t="s">
        <v>1567</v>
      </c>
      <c r="I120" s="1" t="s">
        <v>165</v>
      </c>
      <c r="J120" s="1" t="s">
        <v>153</v>
      </c>
      <c r="K120" s="1" t="s">
        <v>154</v>
      </c>
      <c r="L120" s="1" t="s">
        <v>154</v>
      </c>
      <c r="N120" s="3">
        <v>360</v>
      </c>
      <c r="O120" s="5">
        <v>360</v>
      </c>
      <c r="P120" s="3">
        <v>18</v>
      </c>
      <c r="Q120" s="1" t="s">
        <v>160</v>
      </c>
      <c r="R120" s="3">
        <v>3</v>
      </c>
      <c r="S120" s="3">
        <v>7</v>
      </c>
      <c r="T120" s="7">
        <f>AVERAGE(R120:S120)</f>
        <v>5</v>
      </c>
      <c r="U120" s="1" t="s">
        <v>192</v>
      </c>
      <c r="V120" s="3">
        <v>1</v>
      </c>
      <c r="W120" s="3">
        <v>1</v>
      </c>
      <c r="X120" s="3">
        <v>0</v>
      </c>
      <c r="Y120" s="3">
        <v>1</v>
      </c>
      <c r="Z120" s="3">
        <v>0</v>
      </c>
      <c r="AA120" s="3">
        <v>1</v>
      </c>
      <c r="AB120" s="3">
        <v>1</v>
      </c>
      <c r="AC120" s="3">
        <v>0</v>
      </c>
      <c r="AD120" s="3">
        <v>0</v>
      </c>
      <c r="AE120" s="3">
        <v>0</v>
      </c>
      <c r="AF120" s="3">
        <v>0</v>
      </c>
      <c r="AG120" s="1" t="s">
        <v>154</v>
      </c>
      <c r="AH120" s="1" t="s">
        <v>154</v>
      </c>
      <c r="AJ120" s="3">
        <v>355</v>
      </c>
      <c r="AK120" s="5">
        <v>355</v>
      </c>
      <c r="AL120" s="3">
        <v>18</v>
      </c>
      <c r="AM120" s="1" t="s">
        <v>160</v>
      </c>
      <c r="AN120" s="3">
        <v>3</v>
      </c>
      <c r="AO120" s="3">
        <v>7</v>
      </c>
      <c r="AP120" s="7">
        <f>AVERAGE(AN120:AO120)</f>
        <v>5</v>
      </c>
      <c r="AQ120" s="1" t="s">
        <v>192</v>
      </c>
      <c r="AR120" s="3">
        <v>1</v>
      </c>
      <c r="AS120" s="3">
        <v>1</v>
      </c>
      <c r="AT120" s="3">
        <v>0</v>
      </c>
      <c r="AU120" s="3">
        <v>1</v>
      </c>
      <c r="AV120" s="3">
        <v>0</v>
      </c>
      <c r="AW120" s="3">
        <v>1</v>
      </c>
      <c r="AX120" s="3">
        <v>1</v>
      </c>
      <c r="AY120" s="3">
        <v>0</v>
      </c>
      <c r="AZ120" s="3">
        <v>0</v>
      </c>
      <c r="BA120" s="3">
        <v>0</v>
      </c>
      <c r="BB120" s="3">
        <v>0</v>
      </c>
      <c r="BC120" s="1" t="s">
        <v>157</v>
      </c>
      <c r="BL120" s="7"/>
      <c r="BY120" s="1" t="s">
        <v>157</v>
      </c>
      <c r="CH120" s="7"/>
      <c r="CU120" s="1" t="s">
        <v>157</v>
      </c>
      <c r="DD120" s="7"/>
      <c r="DQ120" s="1" t="s">
        <v>157</v>
      </c>
      <c r="DZ120" s="7"/>
      <c r="EM120" s="1" t="s">
        <v>157</v>
      </c>
      <c r="EV120" s="7"/>
      <c r="FI120" s="1" t="s">
        <v>193</v>
      </c>
      <c r="FJ120" s="1">
        <v>21701235</v>
      </c>
      <c r="FK120" s="1" t="s">
        <v>194</v>
      </c>
      <c r="FL120" s="1" t="s">
        <v>195</v>
      </c>
      <c r="FM120" s="1">
        <v>10</v>
      </c>
    </row>
    <row r="121" spans="1:169" x14ac:dyDescent="0.25">
      <c r="A121" s="1" t="s">
        <v>1120</v>
      </c>
      <c r="B121" s="1" t="s">
        <v>151</v>
      </c>
      <c r="C121" s="1" t="s">
        <v>1142</v>
      </c>
      <c r="D121" s="3" t="s">
        <v>1290</v>
      </c>
      <c r="E121" s="12" t="s">
        <v>1209</v>
      </c>
      <c r="F121" s="3" t="s">
        <v>1270</v>
      </c>
      <c r="G121" s="1" t="s">
        <v>409</v>
      </c>
      <c r="H121" s="1" t="s">
        <v>1624</v>
      </c>
      <c r="I121" s="1" t="s">
        <v>165</v>
      </c>
      <c r="J121" s="1" t="s">
        <v>159</v>
      </c>
      <c r="K121" s="1" t="s">
        <v>154</v>
      </c>
      <c r="L121" s="1" t="s">
        <v>154</v>
      </c>
      <c r="N121" s="3">
        <v>380</v>
      </c>
      <c r="O121" s="5">
        <v>380</v>
      </c>
      <c r="P121" s="3">
        <v>23</v>
      </c>
      <c r="Q121" s="1" t="s">
        <v>165</v>
      </c>
      <c r="R121" s="3">
        <v>4</v>
      </c>
      <c r="S121" s="3">
        <v>5</v>
      </c>
      <c r="T121" s="7">
        <f>AVERAGE(R121:S121)</f>
        <v>4.5</v>
      </c>
      <c r="U121" s="1" t="s">
        <v>220</v>
      </c>
      <c r="V121" s="3">
        <v>1</v>
      </c>
      <c r="W121" s="3">
        <v>1</v>
      </c>
      <c r="X121" s="3">
        <v>1</v>
      </c>
      <c r="Y121" s="3">
        <v>0</v>
      </c>
      <c r="Z121" s="3">
        <v>1</v>
      </c>
      <c r="AA121" s="3">
        <v>0</v>
      </c>
      <c r="AB121" s="3">
        <v>1</v>
      </c>
      <c r="AC121" s="3">
        <v>0</v>
      </c>
      <c r="AD121" s="3">
        <v>0</v>
      </c>
      <c r="AE121" s="3">
        <v>0</v>
      </c>
      <c r="AF121" s="3">
        <v>0</v>
      </c>
      <c r="AG121" s="1" t="s">
        <v>154</v>
      </c>
      <c r="AH121" s="1" t="s">
        <v>154</v>
      </c>
      <c r="AJ121" s="3">
        <v>385</v>
      </c>
      <c r="AK121" s="5">
        <v>385</v>
      </c>
      <c r="AL121" s="3">
        <v>23</v>
      </c>
      <c r="AM121" s="1" t="s">
        <v>160</v>
      </c>
      <c r="AN121" s="3">
        <v>3</v>
      </c>
      <c r="AO121" s="3">
        <v>4</v>
      </c>
      <c r="AP121" s="7">
        <f>AVERAGE(AN121:AO121)</f>
        <v>3.5</v>
      </c>
      <c r="AQ121" s="1" t="s">
        <v>220</v>
      </c>
      <c r="AR121" s="3">
        <v>1</v>
      </c>
      <c r="AS121" s="3">
        <v>1</v>
      </c>
      <c r="AT121" s="3">
        <v>1</v>
      </c>
      <c r="AU121" s="3">
        <v>0</v>
      </c>
      <c r="AV121" s="3">
        <v>1</v>
      </c>
      <c r="AW121" s="3">
        <v>0</v>
      </c>
      <c r="AX121" s="3">
        <v>1</v>
      </c>
      <c r="AY121" s="3">
        <v>0</v>
      </c>
      <c r="AZ121" s="3">
        <v>0</v>
      </c>
      <c r="BA121" s="3">
        <v>0</v>
      </c>
      <c r="BB121" s="3">
        <v>0</v>
      </c>
      <c r="BC121" s="1" t="s">
        <v>154</v>
      </c>
      <c r="BD121" s="1" t="s">
        <v>154</v>
      </c>
      <c r="BF121" s="3">
        <v>90</v>
      </c>
      <c r="BG121" s="5">
        <v>90</v>
      </c>
      <c r="BH121" s="3">
        <v>23</v>
      </c>
      <c r="BI121" s="1" t="s">
        <v>160</v>
      </c>
      <c r="BJ121" s="3">
        <v>3</v>
      </c>
      <c r="BK121" s="3">
        <v>4</v>
      </c>
      <c r="BL121" s="7">
        <f>AVERAGE(BJ121:BK121)</f>
        <v>3.5</v>
      </c>
      <c r="BM121" s="1" t="s">
        <v>220</v>
      </c>
      <c r="BN121" s="3">
        <v>1</v>
      </c>
      <c r="BO121" s="3">
        <v>1</v>
      </c>
      <c r="BP121" s="3">
        <v>1</v>
      </c>
      <c r="BQ121" s="3">
        <v>0</v>
      </c>
      <c r="BR121" s="3">
        <v>1</v>
      </c>
      <c r="BS121" s="3">
        <v>0</v>
      </c>
      <c r="BT121" s="3">
        <v>1</v>
      </c>
      <c r="BU121" s="3">
        <v>0</v>
      </c>
      <c r="BV121" s="3">
        <v>0</v>
      </c>
      <c r="BW121" s="3">
        <v>0</v>
      </c>
      <c r="BX121" s="3">
        <v>0</v>
      </c>
      <c r="BY121" s="1" t="s">
        <v>157</v>
      </c>
      <c r="CH121" s="7"/>
      <c r="CU121" s="1" t="s">
        <v>154</v>
      </c>
      <c r="CV121" s="1" t="s">
        <v>157</v>
      </c>
      <c r="CW121" s="3">
        <v>1</v>
      </c>
      <c r="CX121" s="3">
        <v>100</v>
      </c>
      <c r="CY121" s="4">
        <v>100</v>
      </c>
      <c r="CZ121" s="3">
        <v>23</v>
      </c>
      <c r="DA121" s="1" t="s">
        <v>160</v>
      </c>
      <c r="DB121" s="3">
        <v>3</v>
      </c>
      <c r="DC121" s="3">
        <v>4</v>
      </c>
      <c r="DD121" s="7">
        <f>AVERAGE(DB121:DC121)</f>
        <v>3.5</v>
      </c>
      <c r="DE121" s="1" t="s">
        <v>220</v>
      </c>
      <c r="DF121" s="3">
        <v>1</v>
      </c>
      <c r="DG121" s="3">
        <v>1</v>
      </c>
      <c r="DH121" s="3">
        <v>1</v>
      </c>
      <c r="DI121" s="3">
        <v>0</v>
      </c>
      <c r="DJ121" s="3">
        <v>1</v>
      </c>
      <c r="DK121" s="3">
        <v>0</v>
      </c>
      <c r="DL121" s="3">
        <v>1</v>
      </c>
      <c r="DM121" s="3">
        <v>0</v>
      </c>
      <c r="DN121" s="3">
        <v>0</v>
      </c>
      <c r="DO121" s="3">
        <v>0</v>
      </c>
      <c r="DP121" s="3">
        <v>0</v>
      </c>
      <c r="DQ121" s="1" t="s">
        <v>154</v>
      </c>
      <c r="DR121" s="1" t="s">
        <v>154</v>
      </c>
      <c r="DT121" s="3">
        <v>350</v>
      </c>
      <c r="DU121" s="5">
        <v>350</v>
      </c>
      <c r="DV121" s="3">
        <v>23</v>
      </c>
      <c r="DW121" s="1" t="s">
        <v>160</v>
      </c>
      <c r="DX121" s="3">
        <v>3</v>
      </c>
      <c r="DY121" s="3">
        <v>4</v>
      </c>
      <c r="DZ121" s="7">
        <f>AVERAGE(DX121:DY121)</f>
        <v>3.5</v>
      </c>
      <c r="EA121" s="1" t="s">
        <v>220</v>
      </c>
      <c r="EB121" s="3">
        <v>1</v>
      </c>
      <c r="EC121" s="3">
        <v>1</v>
      </c>
      <c r="ED121" s="3">
        <v>1</v>
      </c>
      <c r="EE121" s="3">
        <v>0</v>
      </c>
      <c r="EF121" s="3">
        <v>1</v>
      </c>
      <c r="EG121" s="3">
        <v>0</v>
      </c>
      <c r="EH121" s="3">
        <v>1</v>
      </c>
      <c r="EI121" s="3">
        <v>0</v>
      </c>
      <c r="EJ121" s="3">
        <v>0</v>
      </c>
      <c r="EK121" s="3">
        <v>0</v>
      </c>
      <c r="EL121" s="3">
        <v>0</v>
      </c>
      <c r="EM121" s="1" t="s">
        <v>154</v>
      </c>
      <c r="EN121" s="1" t="s">
        <v>154</v>
      </c>
      <c r="EP121" s="5">
        <v>350</v>
      </c>
      <c r="EQ121" s="3">
        <v>350</v>
      </c>
      <c r="ER121" s="3">
        <v>23</v>
      </c>
      <c r="ES121" s="1" t="s">
        <v>160</v>
      </c>
      <c r="ET121" s="3">
        <v>3</v>
      </c>
      <c r="EU121" s="3">
        <v>4</v>
      </c>
      <c r="EV121" s="7">
        <f>AVERAGE(ET121:EU121)</f>
        <v>3.5</v>
      </c>
      <c r="EW121" s="1" t="s">
        <v>410</v>
      </c>
      <c r="EX121" s="3">
        <v>1</v>
      </c>
      <c r="EY121" s="3">
        <v>0</v>
      </c>
      <c r="EZ121" s="3">
        <v>1</v>
      </c>
      <c r="FA121" s="3">
        <v>0</v>
      </c>
      <c r="FB121" s="3">
        <v>1</v>
      </c>
      <c r="FC121" s="3">
        <v>0</v>
      </c>
      <c r="FD121" s="3">
        <v>1</v>
      </c>
      <c r="FE121" s="3">
        <v>0</v>
      </c>
      <c r="FF121" s="3">
        <v>0</v>
      </c>
      <c r="FG121" s="3">
        <v>0</v>
      </c>
      <c r="FH121" s="3">
        <v>0</v>
      </c>
      <c r="FJ121" s="1">
        <v>21762173</v>
      </c>
      <c r="FK121" s="1" t="s">
        <v>411</v>
      </c>
      <c r="FL121" s="1" t="s">
        <v>412</v>
      </c>
      <c r="FM121" s="1">
        <v>71</v>
      </c>
    </row>
    <row r="122" spans="1:169" x14ac:dyDescent="0.25">
      <c r="A122" s="1" t="s">
        <v>921</v>
      </c>
      <c r="B122" s="1" t="s">
        <v>161</v>
      </c>
      <c r="C122" s="1" t="s">
        <v>1140</v>
      </c>
      <c r="D122" s="3" t="s">
        <v>1287</v>
      </c>
      <c r="E122" s="12" t="s">
        <v>1193</v>
      </c>
      <c r="F122" s="3" t="s">
        <v>1254</v>
      </c>
      <c r="G122" s="1" t="s">
        <v>902</v>
      </c>
      <c r="H122" s="1" t="s">
        <v>1512</v>
      </c>
      <c r="I122" s="1" t="s">
        <v>162</v>
      </c>
      <c r="J122" s="1" t="s">
        <v>153</v>
      </c>
      <c r="K122" s="1" t="s">
        <v>154</v>
      </c>
      <c r="L122" s="1" t="s">
        <v>154</v>
      </c>
      <c r="N122" s="3">
        <v>360</v>
      </c>
      <c r="O122" s="5">
        <v>360</v>
      </c>
      <c r="P122" s="3">
        <v>18</v>
      </c>
      <c r="Q122" s="1" t="s">
        <v>160</v>
      </c>
      <c r="R122" s="3">
        <v>2</v>
      </c>
      <c r="T122" s="7">
        <f>AVERAGE(R122:S122)</f>
        <v>2</v>
      </c>
      <c r="U122" s="1" t="s">
        <v>178</v>
      </c>
      <c r="V122" s="3">
        <v>1</v>
      </c>
      <c r="W122" s="3">
        <v>0</v>
      </c>
      <c r="X122" s="3">
        <v>0</v>
      </c>
      <c r="Y122" s="3">
        <v>0</v>
      </c>
      <c r="Z122" s="3">
        <v>0</v>
      </c>
      <c r="AA122" s="3">
        <v>0</v>
      </c>
      <c r="AB122" s="3">
        <v>1</v>
      </c>
      <c r="AC122" s="3">
        <v>0</v>
      </c>
      <c r="AD122" s="3">
        <v>0</v>
      </c>
      <c r="AE122" s="3">
        <v>0</v>
      </c>
      <c r="AF122" s="3">
        <v>0</v>
      </c>
      <c r="AG122" s="1" t="s">
        <v>154</v>
      </c>
      <c r="AH122" s="1" t="s">
        <v>154</v>
      </c>
      <c r="AJ122" s="3">
        <v>345</v>
      </c>
      <c r="AK122" s="5">
        <v>345</v>
      </c>
      <c r="AL122" s="3">
        <v>18</v>
      </c>
      <c r="AM122" s="1" t="s">
        <v>160</v>
      </c>
      <c r="AN122" s="3">
        <v>2</v>
      </c>
      <c r="AP122" s="7">
        <f>AVERAGE(AN122:AO122)</f>
        <v>2</v>
      </c>
      <c r="AQ122" s="1" t="s">
        <v>178</v>
      </c>
      <c r="AR122" s="3">
        <v>1</v>
      </c>
      <c r="AS122" s="3">
        <v>0</v>
      </c>
      <c r="AT122" s="3">
        <v>0</v>
      </c>
      <c r="AU122" s="3">
        <v>0</v>
      </c>
      <c r="AV122" s="3">
        <v>0</v>
      </c>
      <c r="AW122" s="3">
        <v>0</v>
      </c>
      <c r="AX122" s="3">
        <v>1</v>
      </c>
      <c r="AY122" s="3">
        <v>0</v>
      </c>
      <c r="AZ122" s="3">
        <v>0</v>
      </c>
      <c r="BA122" s="3">
        <v>0</v>
      </c>
      <c r="BB122" s="3">
        <v>0</v>
      </c>
      <c r="BC122" s="1" t="s">
        <v>154</v>
      </c>
      <c r="BD122" s="1" t="s">
        <v>154</v>
      </c>
      <c r="BF122" s="3">
        <v>100</v>
      </c>
      <c r="BG122" s="5">
        <v>100</v>
      </c>
      <c r="BH122" s="3">
        <v>18</v>
      </c>
      <c r="BI122" s="1" t="s">
        <v>160</v>
      </c>
      <c r="BJ122" s="3">
        <v>1</v>
      </c>
      <c r="BL122" s="7">
        <f>AVERAGE(BJ122:BK122)</f>
        <v>1</v>
      </c>
      <c r="BM122" s="1" t="s">
        <v>375</v>
      </c>
      <c r="BN122" s="3">
        <v>0</v>
      </c>
      <c r="BO122" s="3">
        <v>0</v>
      </c>
      <c r="BP122" s="3">
        <v>0</v>
      </c>
      <c r="BQ122" s="3">
        <v>0</v>
      </c>
      <c r="BR122" s="3">
        <v>0</v>
      </c>
      <c r="BS122" s="3">
        <v>0</v>
      </c>
      <c r="BT122" s="3">
        <v>1</v>
      </c>
      <c r="BU122" s="3">
        <v>0</v>
      </c>
      <c r="BV122" s="3">
        <v>0</v>
      </c>
      <c r="BW122" s="3">
        <v>0</v>
      </c>
      <c r="BX122" s="3">
        <v>0</v>
      </c>
      <c r="BY122" s="1" t="s">
        <v>157</v>
      </c>
      <c r="CH122" s="7"/>
      <c r="CU122" s="1" t="s">
        <v>154</v>
      </c>
      <c r="CV122" s="1" t="s">
        <v>154</v>
      </c>
      <c r="CW122" s="3">
        <v>70</v>
      </c>
      <c r="CX122" s="3">
        <v>100</v>
      </c>
      <c r="CY122" s="11">
        <f>CX122/CW122*100</f>
        <v>142.85714285714286</v>
      </c>
      <c r="CZ122" s="3">
        <v>18</v>
      </c>
      <c r="DA122" s="1" t="s">
        <v>160</v>
      </c>
      <c r="DB122" s="3">
        <v>1</v>
      </c>
      <c r="DD122" s="7">
        <f>AVERAGE(DB122:DC122)</f>
        <v>1</v>
      </c>
      <c r="DE122" s="1" t="s">
        <v>375</v>
      </c>
      <c r="DF122" s="3">
        <v>0</v>
      </c>
      <c r="DG122" s="3">
        <v>0</v>
      </c>
      <c r="DH122" s="3">
        <v>0</v>
      </c>
      <c r="DI122" s="3">
        <v>0</v>
      </c>
      <c r="DJ122" s="3">
        <v>0</v>
      </c>
      <c r="DK122" s="3">
        <v>0</v>
      </c>
      <c r="DL122" s="3">
        <v>1</v>
      </c>
      <c r="DM122" s="3">
        <v>0</v>
      </c>
      <c r="DN122" s="3">
        <v>0</v>
      </c>
      <c r="DO122" s="3">
        <v>0</v>
      </c>
      <c r="DP122" s="3">
        <v>0</v>
      </c>
      <c r="DQ122" s="1" t="s">
        <v>154</v>
      </c>
      <c r="DR122" s="1" t="s">
        <v>154</v>
      </c>
      <c r="DT122" s="3">
        <v>225</v>
      </c>
      <c r="DU122" s="5">
        <v>225</v>
      </c>
      <c r="DV122" s="3">
        <v>18</v>
      </c>
      <c r="DW122" s="1" t="s">
        <v>160</v>
      </c>
      <c r="DX122" s="3">
        <v>1</v>
      </c>
      <c r="DZ122" s="7">
        <f>AVERAGE(DX122:DY122)</f>
        <v>1</v>
      </c>
      <c r="EA122" s="1" t="s">
        <v>375</v>
      </c>
      <c r="EB122" s="3">
        <v>0</v>
      </c>
      <c r="EC122" s="3">
        <v>0</v>
      </c>
      <c r="ED122" s="3">
        <v>0</v>
      </c>
      <c r="EE122" s="3">
        <v>0</v>
      </c>
      <c r="EF122" s="3">
        <v>0</v>
      </c>
      <c r="EG122" s="3">
        <v>0</v>
      </c>
      <c r="EH122" s="3">
        <v>1</v>
      </c>
      <c r="EI122" s="3">
        <v>0</v>
      </c>
      <c r="EJ122" s="3">
        <v>0</v>
      </c>
      <c r="EK122" s="3">
        <v>0</v>
      </c>
      <c r="EL122" s="3">
        <v>0</v>
      </c>
      <c r="EM122" s="1" t="s">
        <v>157</v>
      </c>
      <c r="EV122" s="7"/>
      <c r="FJ122" s="1">
        <v>21931002</v>
      </c>
      <c r="FK122" s="1" t="s">
        <v>903</v>
      </c>
      <c r="FL122" s="1" t="s">
        <v>904</v>
      </c>
      <c r="FM122" s="1">
        <v>230</v>
      </c>
    </row>
    <row r="123" spans="1:169" x14ac:dyDescent="0.25">
      <c r="A123" s="1" t="s">
        <v>1045</v>
      </c>
      <c r="B123" s="1" t="s">
        <v>814</v>
      </c>
      <c r="C123" s="15" t="s">
        <v>1140</v>
      </c>
      <c r="D123" s="1" t="s">
        <v>1287</v>
      </c>
      <c r="E123" s="12" t="s">
        <v>1357</v>
      </c>
      <c r="F123" s="3" t="s">
        <v>1429</v>
      </c>
      <c r="G123" s="1" t="s">
        <v>181</v>
      </c>
      <c r="H123" s="1" t="s">
        <v>1517</v>
      </c>
      <c r="I123" s="1" t="s">
        <v>165</v>
      </c>
      <c r="J123" s="1" t="s">
        <v>159</v>
      </c>
      <c r="K123" s="1" t="s">
        <v>154</v>
      </c>
      <c r="L123" s="1" t="s">
        <v>154</v>
      </c>
      <c r="N123" s="3">
        <v>350</v>
      </c>
      <c r="O123" s="5">
        <v>350</v>
      </c>
      <c r="P123" s="3">
        <v>18</v>
      </c>
      <c r="Q123" s="1" t="s">
        <v>160</v>
      </c>
      <c r="R123" s="3">
        <v>1</v>
      </c>
      <c r="S123" s="3">
        <v>1</v>
      </c>
      <c r="T123" s="8">
        <f>AVERAGE(R123:S123)</f>
        <v>1</v>
      </c>
      <c r="U123" s="1" t="s">
        <v>236</v>
      </c>
      <c r="V123" s="3">
        <v>1</v>
      </c>
      <c r="W123" s="3">
        <v>0</v>
      </c>
      <c r="X123" s="3">
        <v>0</v>
      </c>
      <c r="Y123" s="3">
        <v>1</v>
      </c>
      <c r="Z123" s="3">
        <v>0</v>
      </c>
      <c r="AA123" s="3">
        <v>0</v>
      </c>
      <c r="AB123" s="3">
        <v>1</v>
      </c>
      <c r="AC123" s="3">
        <v>0</v>
      </c>
      <c r="AD123" s="3">
        <v>0</v>
      </c>
      <c r="AE123" s="3">
        <v>0</v>
      </c>
      <c r="AF123" s="3">
        <v>0</v>
      </c>
      <c r="AG123" s="1" t="s">
        <v>154</v>
      </c>
      <c r="AH123" s="1" t="s">
        <v>154</v>
      </c>
      <c r="AJ123" s="3">
        <v>350</v>
      </c>
      <c r="AK123" s="5">
        <v>350</v>
      </c>
      <c r="AL123" s="3">
        <v>18</v>
      </c>
      <c r="AM123" s="1" t="s">
        <v>160</v>
      </c>
      <c r="AN123" s="3">
        <v>1</v>
      </c>
      <c r="AO123" s="3">
        <v>1</v>
      </c>
      <c r="AP123" s="8">
        <f>AVERAGE(AN123:AO123)</f>
        <v>1</v>
      </c>
      <c r="AQ123" s="1" t="s">
        <v>236</v>
      </c>
      <c r="AR123" s="3">
        <v>1</v>
      </c>
      <c r="AS123" s="3">
        <v>0</v>
      </c>
      <c r="AT123" s="3">
        <v>0</v>
      </c>
      <c r="AU123" s="3">
        <v>1</v>
      </c>
      <c r="AV123" s="3">
        <v>0</v>
      </c>
      <c r="AW123" s="3">
        <v>0</v>
      </c>
      <c r="AX123" s="3">
        <v>1</v>
      </c>
      <c r="AY123" s="3">
        <v>0</v>
      </c>
      <c r="AZ123" s="3">
        <v>0</v>
      </c>
      <c r="BA123" s="3">
        <v>0</v>
      </c>
      <c r="BB123" s="3">
        <v>0</v>
      </c>
      <c r="BC123" s="1" t="s">
        <v>157</v>
      </c>
      <c r="BY123" s="1" t="s">
        <v>157</v>
      </c>
      <c r="CU123" s="1" t="s">
        <v>157</v>
      </c>
      <c r="DQ123" s="1" t="s">
        <v>157</v>
      </c>
      <c r="EM123" s="1" t="s">
        <v>157</v>
      </c>
      <c r="FJ123" s="1">
        <v>21983489</v>
      </c>
      <c r="FK123" s="1" t="s">
        <v>1345</v>
      </c>
      <c r="FL123" s="1" t="s">
        <v>1346</v>
      </c>
      <c r="FM123" s="1">
        <v>243</v>
      </c>
    </row>
    <row r="124" spans="1:169" x14ac:dyDescent="0.25">
      <c r="A124" s="1" t="s">
        <v>1046</v>
      </c>
      <c r="B124" s="1" t="s">
        <v>814</v>
      </c>
      <c r="C124" s="15" t="s">
        <v>1140</v>
      </c>
      <c r="D124" s="1" t="s">
        <v>1287</v>
      </c>
      <c r="E124" s="12" t="s">
        <v>1357</v>
      </c>
      <c r="F124" s="3" t="s">
        <v>1429</v>
      </c>
      <c r="G124" s="1" t="s">
        <v>181</v>
      </c>
      <c r="H124" s="1" t="s">
        <v>1519</v>
      </c>
      <c r="I124" s="1" t="s">
        <v>165</v>
      </c>
      <c r="J124" s="1" t="s">
        <v>159</v>
      </c>
      <c r="K124" s="1" t="s">
        <v>157</v>
      </c>
      <c r="AG124" s="1" t="s">
        <v>157</v>
      </c>
      <c r="BC124" s="1" t="s">
        <v>157</v>
      </c>
      <c r="BY124" s="1" t="s">
        <v>154</v>
      </c>
      <c r="BZ124" s="1" t="s">
        <v>154</v>
      </c>
      <c r="CB124" s="1" t="s">
        <v>1342</v>
      </c>
      <c r="CD124" s="3">
        <v>18</v>
      </c>
      <c r="CE124" s="1" t="s">
        <v>160</v>
      </c>
      <c r="CF124" s="3">
        <v>1</v>
      </c>
      <c r="CG124" s="3">
        <v>1</v>
      </c>
      <c r="CH124" s="8">
        <f>AVERAGE(CF124:CG124)</f>
        <v>1</v>
      </c>
      <c r="CI124" s="1" t="s">
        <v>236</v>
      </c>
      <c r="CJ124" s="3">
        <v>1</v>
      </c>
      <c r="CK124" s="3">
        <v>0</v>
      </c>
      <c r="CL124" s="3">
        <v>0</v>
      </c>
      <c r="CM124" s="3">
        <v>1</v>
      </c>
      <c r="CN124" s="3">
        <v>0</v>
      </c>
      <c r="CO124" s="3">
        <v>0</v>
      </c>
      <c r="CP124" s="3">
        <v>1</v>
      </c>
      <c r="CQ124" s="3">
        <v>0</v>
      </c>
      <c r="CR124" s="3">
        <v>0</v>
      </c>
      <c r="CS124" s="3">
        <v>0</v>
      </c>
      <c r="CT124" s="3">
        <v>0</v>
      </c>
      <c r="CU124" s="1" t="s">
        <v>157</v>
      </c>
      <c r="DQ124" s="1" t="s">
        <v>157</v>
      </c>
      <c r="EM124" s="1" t="s">
        <v>157</v>
      </c>
      <c r="FJ124" s="1">
        <v>21983797</v>
      </c>
      <c r="FK124" s="1" t="s">
        <v>1347</v>
      </c>
      <c r="FL124" s="1" t="s">
        <v>1348</v>
      </c>
      <c r="FM124" s="1">
        <v>244</v>
      </c>
    </row>
    <row r="125" spans="1:169" x14ac:dyDescent="0.25">
      <c r="A125" s="1" t="s">
        <v>1047</v>
      </c>
      <c r="B125" s="1" t="s">
        <v>814</v>
      </c>
      <c r="C125" s="15" t="s">
        <v>1140</v>
      </c>
      <c r="D125" s="1" t="s">
        <v>1287</v>
      </c>
      <c r="E125" s="12" t="s">
        <v>1357</v>
      </c>
      <c r="F125" s="3" t="s">
        <v>1429</v>
      </c>
      <c r="G125" s="1" t="s">
        <v>181</v>
      </c>
      <c r="H125" s="1" t="s">
        <v>1521</v>
      </c>
      <c r="I125" s="1" t="s">
        <v>165</v>
      </c>
      <c r="J125" s="1" t="s">
        <v>159</v>
      </c>
      <c r="K125" s="1" t="s">
        <v>157</v>
      </c>
      <c r="AG125" s="1" t="s">
        <v>157</v>
      </c>
      <c r="BC125" s="1" t="s">
        <v>154</v>
      </c>
      <c r="BD125" s="1" t="s">
        <v>154</v>
      </c>
      <c r="BF125" s="3">
        <v>100</v>
      </c>
      <c r="BG125" s="5">
        <v>100</v>
      </c>
      <c r="BH125" s="3">
        <v>18</v>
      </c>
      <c r="BI125" s="1" t="s">
        <v>155</v>
      </c>
      <c r="BJ125" s="3">
        <v>1</v>
      </c>
      <c r="BK125" s="3">
        <v>1</v>
      </c>
      <c r="BL125" s="8">
        <f t="shared" ref="BL125:BL131" si="227">AVERAGE(BJ125:BK125)</f>
        <v>1</v>
      </c>
      <c r="BM125" s="1" t="s">
        <v>236</v>
      </c>
      <c r="BN125" s="3">
        <v>1</v>
      </c>
      <c r="BO125" s="3">
        <v>0</v>
      </c>
      <c r="BP125" s="3">
        <v>0</v>
      </c>
      <c r="BQ125" s="3">
        <v>1</v>
      </c>
      <c r="BR125" s="3">
        <v>0</v>
      </c>
      <c r="BS125" s="3">
        <v>0</v>
      </c>
      <c r="BT125" s="3">
        <v>1</v>
      </c>
      <c r="BU125" s="3">
        <v>0</v>
      </c>
      <c r="BV125" s="3">
        <v>0</v>
      </c>
      <c r="BW125" s="3">
        <v>0</v>
      </c>
      <c r="BX125" s="3">
        <v>0</v>
      </c>
      <c r="BY125" s="1" t="s">
        <v>157</v>
      </c>
      <c r="CU125" s="1" t="s">
        <v>154</v>
      </c>
      <c r="CV125" s="1" t="s">
        <v>154</v>
      </c>
      <c r="CW125" s="3">
        <v>1</v>
      </c>
      <c r="CX125" s="3">
        <v>100</v>
      </c>
      <c r="CY125" s="5">
        <v>100</v>
      </c>
      <c r="CZ125" s="3">
        <v>18</v>
      </c>
      <c r="DA125" s="1" t="s">
        <v>155</v>
      </c>
      <c r="DB125" s="3">
        <v>1</v>
      </c>
      <c r="DC125" s="3">
        <v>1</v>
      </c>
      <c r="DD125" s="8">
        <f>AVERAGE(DB125:DC125)</f>
        <v>1</v>
      </c>
      <c r="DE125" s="1" t="s">
        <v>236</v>
      </c>
      <c r="DF125" s="3">
        <v>1</v>
      </c>
      <c r="DG125" s="3">
        <v>0</v>
      </c>
      <c r="DH125" s="3">
        <v>0</v>
      </c>
      <c r="DI125" s="3">
        <v>1</v>
      </c>
      <c r="DJ125" s="3">
        <v>0</v>
      </c>
      <c r="DK125" s="3">
        <v>0</v>
      </c>
      <c r="DL125" s="3">
        <v>1</v>
      </c>
      <c r="DM125" s="3">
        <v>0</v>
      </c>
      <c r="DN125" s="3">
        <v>0</v>
      </c>
      <c r="DO125" s="3">
        <v>0</v>
      </c>
      <c r="DP125" s="3">
        <v>0</v>
      </c>
      <c r="DQ125" s="1" t="s">
        <v>154</v>
      </c>
      <c r="DR125" s="1" t="s">
        <v>154</v>
      </c>
      <c r="DT125" s="3">
        <v>100</v>
      </c>
      <c r="DU125" s="5">
        <v>100</v>
      </c>
      <c r="DV125" s="3">
        <v>18</v>
      </c>
      <c r="DW125" s="1" t="s">
        <v>155</v>
      </c>
      <c r="DX125" s="3">
        <v>1</v>
      </c>
      <c r="DY125" s="3">
        <v>1</v>
      </c>
      <c r="EA125" s="1" t="s">
        <v>236</v>
      </c>
      <c r="EB125" s="3">
        <v>1</v>
      </c>
      <c r="EC125" s="3">
        <v>0</v>
      </c>
      <c r="ED125" s="3">
        <v>0</v>
      </c>
      <c r="EE125" s="3">
        <v>1</v>
      </c>
      <c r="EF125" s="3">
        <v>0</v>
      </c>
      <c r="EG125" s="3">
        <v>0</v>
      </c>
      <c r="EH125" s="3">
        <v>1</v>
      </c>
      <c r="EI125" s="3">
        <v>0</v>
      </c>
      <c r="EJ125" s="3">
        <v>0</v>
      </c>
      <c r="EK125" s="3">
        <v>0</v>
      </c>
      <c r="EL125" s="3">
        <v>0</v>
      </c>
      <c r="EM125" s="1" t="s">
        <v>154</v>
      </c>
      <c r="EN125" s="1" t="s">
        <v>154</v>
      </c>
      <c r="EP125" s="5">
        <v>400</v>
      </c>
      <c r="EQ125" s="3">
        <v>400</v>
      </c>
      <c r="ER125" s="1" t="s">
        <v>1309</v>
      </c>
      <c r="ES125" s="1" t="s">
        <v>155</v>
      </c>
      <c r="ET125" s="3">
        <v>1</v>
      </c>
      <c r="EU125" s="3">
        <v>1</v>
      </c>
      <c r="EV125" s="8">
        <f t="shared" ref="EV125:EV131" si="228">AVERAGE(ET125:EU125)</f>
        <v>1</v>
      </c>
      <c r="EW125" s="1" t="s">
        <v>236</v>
      </c>
      <c r="EX125" s="3">
        <v>1</v>
      </c>
      <c r="EY125" s="3">
        <v>0</v>
      </c>
      <c r="EZ125" s="3">
        <v>0</v>
      </c>
      <c r="FA125" s="3">
        <v>1</v>
      </c>
      <c r="FB125" s="3">
        <v>0</v>
      </c>
      <c r="FC125" s="3">
        <v>0</v>
      </c>
      <c r="FD125" s="3">
        <v>1</v>
      </c>
      <c r="FE125" s="3">
        <v>0</v>
      </c>
      <c r="FF125" s="3">
        <v>0</v>
      </c>
      <c r="FG125" s="3">
        <v>0</v>
      </c>
      <c r="FH125" s="3">
        <v>0</v>
      </c>
      <c r="FJ125" s="1">
        <v>21984522</v>
      </c>
      <c r="FK125" s="1" t="s">
        <v>1349</v>
      </c>
      <c r="FL125" s="1" t="s">
        <v>1350</v>
      </c>
      <c r="FM125" s="1">
        <v>245</v>
      </c>
    </row>
    <row r="126" spans="1:169" x14ac:dyDescent="0.25">
      <c r="A126" s="1" t="s">
        <v>948</v>
      </c>
      <c r="B126" s="1" t="s">
        <v>175</v>
      </c>
      <c r="C126" s="1" t="s">
        <v>1137</v>
      </c>
      <c r="D126" s="3" t="s">
        <v>1284</v>
      </c>
      <c r="E126" s="12" t="s">
        <v>1167</v>
      </c>
      <c r="F126" s="3" t="s">
        <v>1227</v>
      </c>
      <c r="G126" s="1" t="s">
        <v>319</v>
      </c>
      <c r="H126" s="1" t="s">
        <v>1540</v>
      </c>
      <c r="I126" s="1" t="s">
        <v>165</v>
      </c>
      <c r="J126" s="1" t="s">
        <v>153</v>
      </c>
      <c r="K126" s="1" t="s">
        <v>157</v>
      </c>
      <c r="T126" s="7"/>
      <c r="AG126" s="1" t="s">
        <v>157</v>
      </c>
      <c r="AP126" s="7"/>
      <c r="BC126" s="1" t="s">
        <v>154</v>
      </c>
      <c r="BD126" s="1" t="s">
        <v>154</v>
      </c>
      <c r="BF126" s="3">
        <v>80</v>
      </c>
      <c r="BG126" s="5">
        <v>80</v>
      </c>
      <c r="BH126" s="3">
        <v>13</v>
      </c>
      <c r="BI126" s="1" t="s">
        <v>160</v>
      </c>
      <c r="BJ126" s="3">
        <v>1</v>
      </c>
      <c r="BK126" s="3">
        <v>2</v>
      </c>
      <c r="BL126" s="7">
        <f t="shared" si="227"/>
        <v>1.5</v>
      </c>
      <c r="BM126" s="1" t="s">
        <v>172</v>
      </c>
      <c r="BN126" s="3">
        <v>1</v>
      </c>
      <c r="BO126" s="3">
        <v>0</v>
      </c>
      <c r="BP126" s="3">
        <v>0</v>
      </c>
      <c r="BQ126" s="3">
        <v>0</v>
      </c>
      <c r="BR126" s="3">
        <v>0</v>
      </c>
      <c r="BS126" s="3">
        <v>0</v>
      </c>
      <c r="BT126" s="3">
        <v>0</v>
      </c>
      <c r="BU126" s="3">
        <v>0</v>
      </c>
      <c r="BV126" s="3">
        <v>0</v>
      </c>
      <c r="BW126" s="3">
        <v>0</v>
      </c>
      <c r="BX126" s="3">
        <v>0</v>
      </c>
      <c r="BY126" s="1" t="s">
        <v>157</v>
      </c>
      <c r="CH126" s="7"/>
      <c r="CU126" s="1" t="s">
        <v>154</v>
      </c>
      <c r="CV126" s="1" t="s">
        <v>154</v>
      </c>
      <c r="CW126" s="3">
        <v>125</v>
      </c>
      <c r="CX126" s="3">
        <v>100</v>
      </c>
      <c r="CY126" s="4">
        <f>CX126/CW126*100</f>
        <v>80</v>
      </c>
      <c r="CZ126" s="3">
        <v>13</v>
      </c>
      <c r="DA126" s="1" t="s">
        <v>160</v>
      </c>
      <c r="DB126" s="3">
        <v>1</v>
      </c>
      <c r="DC126" s="3">
        <v>2</v>
      </c>
      <c r="DD126" s="7">
        <f>AVERAGE(DB126:DC126)</f>
        <v>1.5</v>
      </c>
      <c r="DE126" s="1" t="s">
        <v>172</v>
      </c>
      <c r="DF126" s="3">
        <v>1</v>
      </c>
      <c r="DG126" s="3">
        <v>0</v>
      </c>
      <c r="DH126" s="3">
        <v>0</v>
      </c>
      <c r="DI126" s="3">
        <v>0</v>
      </c>
      <c r="DJ126" s="3">
        <v>0</v>
      </c>
      <c r="DK126" s="3">
        <v>0</v>
      </c>
      <c r="DL126" s="3">
        <v>0</v>
      </c>
      <c r="DM126" s="3">
        <v>0</v>
      </c>
      <c r="DN126" s="3">
        <v>0</v>
      </c>
      <c r="DO126" s="3">
        <v>0</v>
      </c>
      <c r="DP126" s="3">
        <v>0</v>
      </c>
      <c r="DQ126" s="1" t="s">
        <v>154</v>
      </c>
      <c r="DR126" s="1" t="s">
        <v>154</v>
      </c>
      <c r="DT126" s="3">
        <v>60</v>
      </c>
      <c r="DU126" s="5">
        <v>60</v>
      </c>
      <c r="DV126" s="3">
        <v>13</v>
      </c>
      <c r="DW126" s="1" t="s">
        <v>160</v>
      </c>
      <c r="DX126" s="3">
        <v>1</v>
      </c>
      <c r="DY126" s="3">
        <v>2</v>
      </c>
      <c r="DZ126" s="7">
        <f t="shared" ref="DZ126:DZ131" si="229">AVERAGE(DX126:DY126)</f>
        <v>1.5</v>
      </c>
      <c r="EA126" s="1" t="s">
        <v>172</v>
      </c>
      <c r="EB126" s="3">
        <v>1</v>
      </c>
      <c r="EC126" s="3">
        <v>0</v>
      </c>
      <c r="ED126" s="3">
        <v>0</v>
      </c>
      <c r="EE126" s="3">
        <v>0</v>
      </c>
      <c r="EF126" s="3">
        <v>0</v>
      </c>
      <c r="EG126" s="3">
        <v>0</v>
      </c>
      <c r="EH126" s="3">
        <v>0</v>
      </c>
      <c r="EI126" s="3">
        <v>0</v>
      </c>
      <c r="EJ126" s="3">
        <v>0</v>
      </c>
      <c r="EK126" s="3">
        <v>0</v>
      </c>
      <c r="EL126" s="3">
        <v>0</v>
      </c>
      <c r="EM126" s="1" t="s">
        <v>154</v>
      </c>
      <c r="EN126" s="1" t="s">
        <v>154</v>
      </c>
      <c r="EP126" s="5">
        <v>350</v>
      </c>
      <c r="EQ126" s="3">
        <v>350</v>
      </c>
      <c r="ER126" s="3">
        <v>13</v>
      </c>
      <c r="ES126" s="1" t="s">
        <v>160</v>
      </c>
      <c r="ET126" s="3">
        <v>1</v>
      </c>
      <c r="EU126" s="3">
        <v>2</v>
      </c>
      <c r="EV126" s="7">
        <f t="shared" si="228"/>
        <v>1.5</v>
      </c>
      <c r="EW126" s="1" t="s">
        <v>172</v>
      </c>
      <c r="EX126" s="3">
        <v>1</v>
      </c>
      <c r="EY126" s="3">
        <v>0</v>
      </c>
      <c r="EZ126" s="3">
        <v>0</v>
      </c>
      <c r="FA126" s="3">
        <v>0</v>
      </c>
      <c r="FB126" s="3">
        <v>0</v>
      </c>
      <c r="FC126" s="3">
        <v>0</v>
      </c>
      <c r="FD126" s="3">
        <v>0</v>
      </c>
      <c r="FE126" s="3">
        <v>0</v>
      </c>
      <c r="FF126" s="3">
        <v>0</v>
      </c>
      <c r="FG126" s="3">
        <v>0</v>
      </c>
      <c r="FH126" s="3">
        <v>0</v>
      </c>
      <c r="FJ126" s="1">
        <v>21726644</v>
      </c>
      <c r="FK126" s="1" t="s">
        <v>320</v>
      </c>
      <c r="FL126" s="1" t="s">
        <v>321</v>
      </c>
      <c r="FM126" s="1">
        <v>45</v>
      </c>
    </row>
    <row r="127" spans="1:169" x14ac:dyDescent="0.25">
      <c r="A127" s="1" t="s">
        <v>949</v>
      </c>
      <c r="B127" s="1" t="s">
        <v>175</v>
      </c>
      <c r="C127" s="1" t="s">
        <v>1137</v>
      </c>
      <c r="D127" s="3" t="s">
        <v>1284</v>
      </c>
      <c r="E127" s="12" t="s">
        <v>1167</v>
      </c>
      <c r="F127" s="3" t="s">
        <v>1227</v>
      </c>
      <c r="G127" s="1" t="s">
        <v>322</v>
      </c>
      <c r="H127" s="1" t="s">
        <v>1541</v>
      </c>
      <c r="I127" s="1" t="s">
        <v>165</v>
      </c>
      <c r="J127" s="1" t="s">
        <v>153</v>
      </c>
      <c r="K127" s="1" t="s">
        <v>157</v>
      </c>
      <c r="T127" s="7"/>
      <c r="AG127" s="1" t="s">
        <v>157</v>
      </c>
      <c r="AP127" s="7"/>
      <c r="BC127" s="1" t="s">
        <v>154</v>
      </c>
      <c r="BD127" s="1" t="s">
        <v>154</v>
      </c>
      <c r="BF127" s="3">
        <v>57</v>
      </c>
      <c r="BG127" s="5">
        <v>57</v>
      </c>
      <c r="BH127" s="3">
        <v>13</v>
      </c>
      <c r="BI127" s="1" t="s">
        <v>165</v>
      </c>
      <c r="BJ127" s="3">
        <v>1</v>
      </c>
      <c r="BK127" s="3">
        <v>2</v>
      </c>
      <c r="BL127" s="7">
        <f t="shared" si="227"/>
        <v>1.5</v>
      </c>
      <c r="BM127" s="1" t="s">
        <v>171</v>
      </c>
      <c r="BN127" s="3">
        <v>1</v>
      </c>
      <c r="BO127" s="3">
        <v>0</v>
      </c>
      <c r="BP127" s="3">
        <v>0</v>
      </c>
      <c r="BQ127" s="3">
        <v>0</v>
      </c>
      <c r="BR127" s="3">
        <v>0</v>
      </c>
      <c r="BS127" s="3">
        <v>1</v>
      </c>
      <c r="BT127" s="3">
        <v>0</v>
      </c>
      <c r="BU127" s="3">
        <v>0</v>
      </c>
      <c r="BV127" s="3">
        <v>0</v>
      </c>
      <c r="BW127" s="3">
        <v>0</v>
      </c>
      <c r="BX127" s="3">
        <v>0</v>
      </c>
      <c r="BY127" s="1" t="s">
        <v>157</v>
      </c>
      <c r="CH127" s="7"/>
      <c r="CU127" s="1" t="s">
        <v>154</v>
      </c>
      <c r="CV127" s="1" t="s">
        <v>154</v>
      </c>
      <c r="CW127" s="3">
        <v>125</v>
      </c>
      <c r="CX127" s="3">
        <v>80</v>
      </c>
      <c r="CY127" s="4">
        <f>CX127/CW127*100</f>
        <v>64</v>
      </c>
      <c r="CZ127" s="3">
        <v>23</v>
      </c>
      <c r="DA127" s="1" t="s">
        <v>160</v>
      </c>
      <c r="DB127" s="3">
        <v>1</v>
      </c>
      <c r="DC127" s="3">
        <v>2</v>
      </c>
      <c r="DD127" s="7">
        <f>AVERAGE(DB127:DC127)</f>
        <v>1.5</v>
      </c>
      <c r="DE127" s="1" t="s">
        <v>171</v>
      </c>
      <c r="DF127" s="3">
        <v>1</v>
      </c>
      <c r="DG127" s="3">
        <v>0</v>
      </c>
      <c r="DH127" s="3">
        <v>0</v>
      </c>
      <c r="DI127" s="3">
        <v>0</v>
      </c>
      <c r="DJ127" s="3">
        <v>0</v>
      </c>
      <c r="DK127" s="3">
        <v>1</v>
      </c>
      <c r="DL127" s="3">
        <v>0</v>
      </c>
      <c r="DM127" s="3">
        <v>0</v>
      </c>
      <c r="DN127" s="3">
        <v>0</v>
      </c>
      <c r="DO127" s="3">
        <v>0</v>
      </c>
      <c r="DP127" s="3">
        <v>0</v>
      </c>
      <c r="DQ127" s="1" t="s">
        <v>154</v>
      </c>
      <c r="DR127" s="1" t="s">
        <v>154</v>
      </c>
      <c r="DT127" s="3">
        <v>48</v>
      </c>
      <c r="DU127" s="5">
        <v>48</v>
      </c>
      <c r="DV127" s="3">
        <v>13</v>
      </c>
      <c r="DW127" s="1" t="s">
        <v>165</v>
      </c>
      <c r="DX127" s="3">
        <v>1</v>
      </c>
      <c r="DY127" s="3">
        <v>2</v>
      </c>
      <c r="DZ127" s="7">
        <f t="shared" si="229"/>
        <v>1.5</v>
      </c>
      <c r="EA127" s="1" t="s">
        <v>171</v>
      </c>
      <c r="EB127" s="3">
        <v>1</v>
      </c>
      <c r="EC127" s="3">
        <v>0</v>
      </c>
      <c r="ED127" s="3">
        <v>0</v>
      </c>
      <c r="EE127" s="3">
        <v>0</v>
      </c>
      <c r="EF127" s="3">
        <v>0</v>
      </c>
      <c r="EG127" s="3">
        <v>1</v>
      </c>
      <c r="EH127" s="3">
        <v>0</v>
      </c>
      <c r="EI127" s="3">
        <v>0</v>
      </c>
      <c r="EJ127" s="3">
        <v>0</v>
      </c>
      <c r="EK127" s="3">
        <v>0</v>
      </c>
      <c r="EL127" s="3">
        <v>0</v>
      </c>
      <c r="EM127" s="1" t="s">
        <v>154</v>
      </c>
      <c r="EN127" s="1" t="s">
        <v>154</v>
      </c>
      <c r="EP127" s="5">
        <v>325</v>
      </c>
      <c r="EQ127" s="3">
        <v>325</v>
      </c>
      <c r="ER127" s="3">
        <v>13</v>
      </c>
      <c r="ES127" s="1" t="s">
        <v>165</v>
      </c>
      <c r="ET127" s="3">
        <v>1</v>
      </c>
      <c r="EU127" s="3">
        <v>2</v>
      </c>
      <c r="EV127" s="7">
        <f t="shared" si="228"/>
        <v>1.5</v>
      </c>
      <c r="EW127" s="1" t="s">
        <v>172</v>
      </c>
      <c r="EX127" s="3">
        <v>1</v>
      </c>
      <c r="EY127" s="3">
        <v>0</v>
      </c>
      <c r="EZ127" s="3">
        <v>0</v>
      </c>
      <c r="FA127" s="3">
        <v>0</v>
      </c>
      <c r="FB127" s="3">
        <v>0</v>
      </c>
      <c r="FC127" s="3">
        <v>0</v>
      </c>
      <c r="FD127" s="3">
        <v>0</v>
      </c>
      <c r="FE127" s="3">
        <v>0</v>
      </c>
      <c r="FF127" s="3">
        <v>0</v>
      </c>
      <c r="FG127" s="3">
        <v>0</v>
      </c>
      <c r="FH127" s="3">
        <v>0</v>
      </c>
      <c r="FI127" s="1" t="s">
        <v>323</v>
      </c>
      <c r="FJ127" s="1">
        <v>21727214</v>
      </c>
      <c r="FK127" s="1" t="s">
        <v>324</v>
      </c>
      <c r="FL127" s="1" t="s">
        <v>325</v>
      </c>
      <c r="FM127" s="1">
        <v>46</v>
      </c>
    </row>
    <row r="128" spans="1:169" x14ac:dyDescent="0.25">
      <c r="A128" s="1" t="s">
        <v>950</v>
      </c>
      <c r="B128" s="1" t="s">
        <v>175</v>
      </c>
      <c r="C128" s="1" t="s">
        <v>1137</v>
      </c>
      <c r="D128" s="3" t="s">
        <v>1284</v>
      </c>
      <c r="E128" s="12" t="s">
        <v>1167</v>
      </c>
      <c r="F128" s="3" t="s">
        <v>1227</v>
      </c>
      <c r="G128" s="1" t="s">
        <v>326</v>
      </c>
      <c r="H128" s="1" t="s">
        <v>1542</v>
      </c>
      <c r="I128" s="1" t="s">
        <v>165</v>
      </c>
      <c r="J128" s="1" t="s">
        <v>153</v>
      </c>
      <c r="K128" s="1" t="s">
        <v>157</v>
      </c>
      <c r="T128" s="7"/>
      <c r="AG128" s="1" t="s">
        <v>157</v>
      </c>
      <c r="AP128" s="7"/>
      <c r="BC128" s="1" t="s">
        <v>154</v>
      </c>
      <c r="BD128" s="1" t="s">
        <v>154</v>
      </c>
      <c r="BF128" s="3">
        <v>58</v>
      </c>
      <c r="BG128" s="5">
        <v>58</v>
      </c>
      <c r="BH128" s="3">
        <v>13</v>
      </c>
      <c r="BI128" s="1" t="s">
        <v>165</v>
      </c>
      <c r="BJ128" s="3">
        <v>1</v>
      </c>
      <c r="BK128" s="3">
        <v>2</v>
      </c>
      <c r="BL128" s="7">
        <f t="shared" si="227"/>
        <v>1.5</v>
      </c>
      <c r="BM128" s="1" t="s">
        <v>172</v>
      </c>
      <c r="BN128" s="3">
        <v>1</v>
      </c>
      <c r="BO128" s="3">
        <v>0</v>
      </c>
      <c r="BP128" s="3">
        <v>0</v>
      </c>
      <c r="BQ128" s="3">
        <v>0</v>
      </c>
      <c r="BR128" s="3">
        <v>0</v>
      </c>
      <c r="BS128" s="3">
        <v>0</v>
      </c>
      <c r="BT128" s="3">
        <v>0</v>
      </c>
      <c r="BU128" s="3">
        <v>0</v>
      </c>
      <c r="BV128" s="3">
        <v>0</v>
      </c>
      <c r="BW128" s="3">
        <v>0</v>
      </c>
      <c r="BX128" s="3">
        <v>0</v>
      </c>
      <c r="BY128" s="1" t="s">
        <v>157</v>
      </c>
      <c r="CH128" s="7"/>
      <c r="CU128" s="1" t="s">
        <v>154</v>
      </c>
      <c r="CV128" s="1" t="s">
        <v>154</v>
      </c>
      <c r="CW128" s="3">
        <v>125</v>
      </c>
      <c r="CX128" s="3">
        <v>55</v>
      </c>
      <c r="CY128" s="4">
        <f>CX128/CW128*100</f>
        <v>44</v>
      </c>
      <c r="CZ128" s="3">
        <v>13</v>
      </c>
      <c r="DA128" s="1" t="s">
        <v>165</v>
      </c>
      <c r="DB128" s="3">
        <v>1</v>
      </c>
      <c r="DC128" s="3">
        <v>2</v>
      </c>
      <c r="DD128" s="7">
        <f>AVERAGE(DB128:DC128)</f>
        <v>1.5</v>
      </c>
      <c r="DE128" s="1" t="s">
        <v>172</v>
      </c>
      <c r="DF128" s="3">
        <v>1</v>
      </c>
      <c r="DG128" s="3">
        <v>0</v>
      </c>
      <c r="DH128" s="3">
        <v>0</v>
      </c>
      <c r="DI128" s="3">
        <v>0</v>
      </c>
      <c r="DJ128" s="3">
        <v>0</v>
      </c>
      <c r="DK128" s="3">
        <v>0</v>
      </c>
      <c r="DL128" s="3">
        <v>0</v>
      </c>
      <c r="DM128" s="3">
        <v>0</v>
      </c>
      <c r="DN128" s="3">
        <v>0</v>
      </c>
      <c r="DO128" s="3">
        <v>0</v>
      </c>
      <c r="DP128" s="3">
        <v>0</v>
      </c>
      <c r="DQ128" s="1" t="s">
        <v>154</v>
      </c>
      <c r="DR128" s="1" t="s">
        <v>154</v>
      </c>
      <c r="DT128" s="3">
        <v>50</v>
      </c>
      <c r="DU128" s="5">
        <v>50</v>
      </c>
      <c r="DV128" s="3">
        <v>13</v>
      </c>
      <c r="DW128" s="1" t="s">
        <v>165</v>
      </c>
      <c r="DX128" s="3">
        <v>1</v>
      </c>
      <c r="DY128" s="3">
        <v>2</v>
      </c>
      <c r="DZ128" s="7">
        <f t="shared" si="229"/>
        <v>1.5</v>
      </c>
      <c r="EA128" s="1" t="s">
        <v>172</v>
      </c>
      <c r="EB128" s="3">
        <v>1</v>
      </c>
      <c r="EC128" s="3">
        <v>0</v>
      </c>
      <c r="ED128" s="3">
        <v>0</v>
      </c>
      <c r="EE128" s="3">
        <v>0</v>
      </c>
      <c r="EF128" s="3">
        <v>0</v>
      </c>
      <c r="EG128" s="3">
        <v>0</v>
      </c>
      <c r="EH128" s="3">
        <v>0</v>
      </c>
      <c r="EI128" s="3">
        <v>0</v>
      </c>
      <c r="EJ128" s="3">
        <v>0</v>
      </c>
      <c r="EK128" s="3">
        <v>0</v>
      </c>
      <c r="EL128" s="3">
        <v>0</v>
      </c>
      <c r="EM128" s="1" t="s">
        <v>154</v>
      </c>
      <c r="EN128" s="1" t="s">
        <v>154</v>
      </c>
      <c r="EP128" s="5">
        <v>325</v>
      </c>
      <c r="EQ128" s="3">
        <v>325</v>
      </c>
      <c r="ER128" s="3">
        <v>13</v>
      </c>
      <c r="ES128" s="1" t="s">
        <v>165</v>
      </c>
      <c r="ET128" s="3">
        <v>1</v>
      </c>
      <c r="EU128" s="3">
        <v>2</v>
      </c>
      <c r="EV128" s="7">
        <f t="shared" si="228"/>
        <v>1.5</v>
      </c>
      <c r="EW128" s="1" t="s">
        <v>171</v>
      </c>
      <c r="EX128" s="3">
        <v>1</v>
      </c>
      <c r="EY128" s="3">
        <v>0</v>
      </c>
      <c r="EZ128" s="3">
        <v>0</v>
      </c>
      <c r="FA128" s="3">
        <v>0</v>
      </c>
      <c r="FB128" s="3">
        <v>0</v>
      </c>
      <c r="FC128" s="3">
        <v>1</v>
      </c>
      <c r="FD128" s="3">
        <v>0</v>
      </c>
      <c r="FE128" s="3">
        <v>0</v>
      </c>
      <c r="FF128" s="3">
        <v>0</v>
      </c>
      <c r="FG128" s="3">
        <v>0</v>
      </c>
      <c r="FH128" s="3">
        <v>0</v>
      </c>
      <c r="FI128" s="1" t="s">
        <v>327</v>
      </c>
      <c r="FJ128" s="1">
        <v>21727543</v>
      </c>
      <c r="FK128" s="1" t="s">
        <v>328</v>
      </c>
      <c r="FL128" s="1" t="s">
        <v>329</v>
      </c>
      <c r="FM128" s="1">
        <v>47</v>
      </c>
    </row>
    <row r="129" spans="1:169" x14ac:dyDescent="0.25">
      <c r="A129" s="1" t="s">
        <v>951</v>
      </c>
      <c r="B129" s="1" t="s">
        <v>175</v>
      </c>
      <c r="C129" s="1" t="s">
        <v>1137</v>
      </c>
      <c r="D129" s="3" t="s">
        <v>1284</v>
      </c>
      <c r="E129" s="12" t="s">
        <v>1167</v>
      </c>
      <c r="F129" s="3" t="s">
        <v>1227</v>
      </c>
      <c r="G129" s="1" t="s">
        <v>330</v>
      </c>
      <c r="H129" s="1" t="s">
        <v>1543</v>
      </c>
      <c r="I129" s="1" t="s">
        <v>165</v>
      </c>
      <c r="J129" s="1" t="s">
        <v>153</v>
      </c>
      <c r="K129" s="1" t="s">
        <v>157</v>
      </c>
      <c r="T129" s="7"/>
      <c r="AG129" s="1" t="s">
        <v>157</v>
      </c>
      <c r="AP129" s="7"/>
      <c r="BC129" s="1" t="s">
        <v>154</v>
      </c>
      <c r="BD129" s="1" t="s">
        <v>154</v>
      </c>
      <c r="BF129" s="3">
        <v>50</v>
      </c>
      <c r="BG129" s="5">
        <v>50</v>
      </c>
      <c r="BH129" s="3">
        <v>13</v>
      </c>
      <c r="BI129" s="1" t="s">
        <v>165</v>
      </c>
      <c r="BJ129" s="3">
        <v>1</v>
      </c>
      <c r="BK129" s="3">
        <v>2</v>
      </c>
      <c r="BL129" s="7">
        <f t="shared" si="227"/>
        <v>1.5</v>
      </c>
      <c r="BM129" s="1" t="s">
        <v>172</v>
      </c>
      <c r="BN129" s="3">
        <v>1</v>
      </c>
      <c r="BO129" s="3">
        <v>0</v>
      </c>
      <c r="BP129" s="3">
        <v>0</v>
      </c>
      <c r="BQ129" s="3">
        <v>0</v>
      </c>
      <c r="BR129" s="3">
        <v>0</v>
      </c>
      <c r="BS129" s="3">
        <v>0</v>
      </c>
      <c r="BT129" s="3">
        <v>0</v>
      </c>
      <c r="BU129" s="3">
        <v>0</v>
      </c>
      <c r="BV129" s="3">
        <v>0</v>
      </c>
      <c r="BW129" s="3">
        <v>0</v>
      </c>
      <c r="BX129" s="3">
        <v>0</v>
      </c>
      <c r="BY129" s="1" t="s">
        <v>157</v>
      </c>
      <c r="CH129" s="7"/>
      <c r="CU129" s="1" t="s">
        <v>157</v>
      </c>
      <c r="DD129" s="7"/>
      <c r="DQ129" s="1" t="s">
        <v>154</v>
      </c>
      <c r="DR129" s="1" t="s">
        <v>154</v>
      </c>
      <c r="DT129" s="3">
        <v>50</v>
      </c>
      <c r="DU129" s="5">
        <v>50</v>
      </c>
      <c r="DV129" s="3">
        <v>13</v>
      </c>
      <c r="DW129" s="1" t="s">
        <v>165</v>
      </c>
      <c r="DX129" s="3">
        <v>1</v>
      </c>
      <c r="DY129" s="3">
        <v>2</v>
      </c>
      <c r="DZ129" s="7">
        <f t="shared" si="229"/>
        <v>1.5</v>
      </c>
      <c r="EA129" s="1" t="s">
        <v>172</v>
      </c>
      <c r="EB129" s="3">
        <v>1</v>
      </c>
      <c r="EC129" s="3">
        <v>0</v>
      </c>
      <c r="ED129" s="3">
        <v>0</v>
      </c>
      <c r="EE129" s="3">
        <v>0</v>
      </c>
      <c r="EF129" s="3">
        <v>0</v>
      </c>
      <c r="EG129" s="3">
        <v>0</v>
      </c>
      <c r="EH129" s="3">
        <v>0</v>
      </c>
      <c r="EI129" s="3">
        <v>0</v>
      </c>
      <c r="EJ129" s="3">
        <v>0</v>
      </c>
      <c r="EK129" s="3">
        <v>0</v>
      </c>
      <c r="EL129" s="3">
        <v>0</v>
      </c>
      <c r="EM129" s="1" t="s">
        <v>154</v>
      </c>
      <c r="EN129" s="1" t="s">
        <v>154</v>
      </c>
      <c r="EP129" s="5">
        <v>331</v>
      </c>
      <c r="EQ129" s="3">
        <v>331</v>
      </c>
      <c r="ER129" s="3">
        <v>13</v>
      </c>
      <c r="ES129" s="1" t="s">
        <v>165</v>
      </c>
      <c r="ET129" s="3">
        <v>1</v>
      </c>
      <c r="EU129" s="3">
        <v>2</v>
      </c>
      <c r="EV129" s="7">
        <f t="shared" si="228"/>
        <v>1.5</v>
      </c>
      <c r="EW129" s="1" t="s">
        <v>172</v>
      </c>
      <c r="EX129" s="3">
        <v>1</v>
      </c>
      <c r="EY129" s="3">
        <v>0</v>
      </c>
      <c r="EZ129" s="3">
        <v>0</v>
      </c>
      <c r="FA129" s="3">
        <v>0</v>
      </c>
      <c r="FB129" s="3">
        <v>0</v>
      </c>
      <c r="FC129" s="3">
        <v>0</v>
      </c>
      <c r="FD129" s="3">
        <v>0</v>
      </c>
      <c r="FE129" s="3">
        <v>0</v>
      </c>
      <c r="FF129" s="3">
        <v>0</v>
      </c>
      <c r="FG129" s="3">
        <v>0</v>
      </c>
      <c r="FH129" s="3">
        <v>0</v>
      </c>
      <c r="FI129" s="1" t="s">
        <v>331</v>
      </c>
      <c r="FJ129" s="1">
        <v>21727833</v>
      </c>
      <c r="FK129" s="1" t="s">
        <v>332</v>
      </c>
      <c r="FL129" s="1" t="s">
        <v>333</v>
      </c>
      <c r="FM129" s="1">
        <v>48</v>
      </c>
    </row>
    <row r="130" spans="1:169" x14ac:dyDescent="0.25">
      <c r="A130" s="1" t="s">
        <v>984</v>
      </c>
      <c r="B130" s="1" t="s">
        <v>175</v>
      </c>
      <c r="C130" s="1" t="s">
        <v>1137</v>
      </c>
      <c r="D130" s="3" t="s">
        <v>1284</v>
      </c>
      <c r="E130" s="12" t="s">
        <v>1167</v>
      </c>
      <c r="F130" s="3" t="s">
        <v>1227</v>
      </c>
      <c r="G130" s="1" t="s">
        <v>313</v>
      </c>
      <c r="H130" s="1" t="s">
        <v>1553</v>
      </c>
      <c r="I130" s="1" t="s">
        <v>165</v>
      </c>
      <c r="J130" s="1" t="s">
        <v>153</v>
      </c>
      <c r="K130" s="1" t="s">
        <v>157</v>
      </c>
      <c r="T130" s="7"/>
      <c r="AG130" s="1" t="s">
        <v>157</v>
      </c>
      <c r="AP130" s="7"/>
      <c r="BC130" s="1" t="s">
        <v>154</v>
      </c>
      <c r="BD130" s="1" t="s">
        <v>154</v>
      </c>
      <c r="BF130" s="3">
        <v>80</v>
      </c>
      <c r="BG130" s="5">
        <v>80</v>
      </c>
      <c r="BH130" s="3">
        <v>13</v>
      </c>
      <c r="BI130" s="1" t="s">
        <v>160</v>
      </c>
      <c r="BJ130" s="3">
        <v>1</v>
      </c>
      <c r="BK130" s="3">
        <v>2</v>
      </c>
      <c r="BL130" s="7">
        <f t="shared" si="227"/>
        <v>1.5</v>
      </c>
      <c r="BM130" s="1" t="s">
        <v>172</v>
      </c>
      <c r="BN130" s="3">
        <v>1</v>
      </c>
      <c r="BO130" s="3">
        <v>0</v>
      </c>
      <c r="BP130" s="3">
        <v>0</v>
      </c>
      <c r="BQ130" s="3">
        <v>0</v>
      </c>
      <c r="BR130" s="3">
        <v>0</v>
      </c>
      <c r="BS130" s="3">
        <v>0</v>
      </c>
      <c r="BT130" s="3">
        <v>0</v>
      </c>
      <c r="BU130" s="3">
        <v>0</v>
      </c>
      <c r="BV130" s="3">
        <v>0</v>
      </c>
      <c r="BW130" s="3">
        <v>0</v>
      </c>
      <c r="BX130" s="3">
        <v>0</v>
      </c>
      <c r="BY130" s="1" t="s">
        <v>157</v>
      </c>
      <c r="CH130" s="7"/>
      <c r="CU130" s="1" t="s">
        <v>154</v>
      </c>
      <c r="CV130" s="1" t="s">
        <v>154</v>
      </c>
      <c r="CW130" s="3">
        <v>125</v>
      </c>
      <c r="CX130" s="3">
        <v>100</v>
      </c>
      <c r="CY130" s="4">
        <f>CX130/CW130*100</f>
        <v>80</v>
      </c>
      <c r="CZ130" s="3">
        <v>13</v>
      </c>
      <c r="DA130" s="1" t="s">
        <v>160</v>
      </c>
      <c r="DB130" s="3">
        <v>1</v>
      </c>
      <c r="DC130" s="3">
        <v>2</v>
      </c>
      <c r="DD130" s="7">
        <f>AVERAGE(DB130:DC130)</f>
        <v>1.5</v>
      </c>
      <c r="DE130" s="1" t="s">
        <v>172</v>
      </c>
      <c r="DF130" s="3">
        <v>1</v>
      </c>
      <c r="DG130" s="3">
        <v>0</v>
      </c>
      <c r="DH130" s="3">
        <v>0</v>
      </c>
      <c r="DI130" s="3">
        <v>0</v>
      </c>
      <c r="DJ130" s="3">
        <v>0</v>
      </c>
      <c r="DK130" s="3">
        <v>0</v>
      </c>
      <c r="DL130" s="3">
        <v>0</v>
      </c>
      <c r="DM130" s="3">
        <v>0</v>
      </c>
      <c r="DN130" s="3">
        <v>0</v>
      </c>
      <c r="DO130" s="3">
        <v>0</v>
      </c>
      <c r="DP130" s="3">
        <v>0</v>
      </c>
      <c r="DQ130" s="1" t="s">
        <v>154</v>
      </c>
      <c r="DR130" s="1" t="s">
        <v>154</v>
      </c>
      <c r="DT130" s="3">
        <v>70</v>
      </c>
      <c r="DU130" s="5">
        <v>70</v>
      </c>
      <c r="DV130" s="3">
        <v>13</v>
      </c>
      <c r="DW130" s="1" t="s">
        <v>160</v>
      </c>
      <c r="DX130" s="3">
        <v>1</v>
      </c>
      <c r="DY130" s="3">
        <v>2</v>
      </c>
      <c r="DZ130" s="7">
        <f t="shared" si="229"/>
        <v>1.5</v>
      </c>
      <c r="EA130" s="1" t="s">
        <v>172</v>
      </c>
      <c r="EB130" s="3">
        <v>1</v>
      </c>
      <c r="EC130" s="3">
        <v>0</v>
      </c>
      <c r="ED130" s="3">
        <v>0</v>
      </c>
      <c r="EE130" s="3">
        <v>0</v>
      </c>
      <c r="EF130" s="3">
        <v>0</v>
      </c>
      <c r="EG130" s="3">
        <v>0</v>
      </c>
      <c r="EH130" s="3">
        <v>0</v>
      </c>
      <c r="EI130" s="3">
        <v>0</v>
      </c>
      <c r="EJ130" s="3">
        <v>0</v>
      </c>
      <c r="EK130" s="3">
        <v>0</v>
      </c>
      <c r="EL130" s="3">
        <v>0</v>
      </c>
      <c r="EM130" s="1" t="s">
        <v>154</v>
      </c>
      <c r="EN130" s="1" t="s">
        <v>154</v>
      </c>
      <c r="EP130" s="5">
        <v>350</v>
      </c>
      <c r="EQ130" s="3">
        <v>350</v>
      </c>
      <c r="ER130" s="3">
        <v>13</v>
      </c>
      <c r="ES130" s="1" t="s">
        <v>160</v>
      </c>
      <c r="ET130" s="3">
        <v>1</v>
      </c>
      <c r="EU130" s="3">
        <v>2</v>
      </c>
      <c r="EV130" s="7">
        <f t="shared" si="228"/>
        <v>1.5</v>
      </c>
      <c r="EW130" s="1" t="s">
        <v>172</v>
      </c>
      <c r="EX130" s="3">
        <v>1</v>
      </c>
      <c r="EY130" s="3">
        <v>0</v>
      </c>
      <c r="EZ130" s="3">
        <v>0</v>
      </c>
      <c r="FA130" s="3">
        <v>0</v>
      </c>
      <c r="FB130" s="3">
        <v>0</v>
      </c>
      <c r="FC130" s="3">
        <v>0</v>
      </c>
      <c r="FD130" s="3">
        <v>0</v>
      </c>
      <c r="FE130" s="3">
        <v>0</v>
      </c>
      <c r="FF130" s="3">
        <v>0</v>
      </c>
      <c r="FG130" s="3">
        <v>0</v>
      </c>
      <c r="FH130" s="3">
        <v>0</v>
      </c>
      <c r="FJ130" s="1">
        <v>21725453</v>
      </c>
      <c r="FK130" s="1" t="s">
        <v>314</v>
      </c>
      <c r="FL130" s="1" t="s">
        <v>315</v>
      </c>
      <c r="FM130" s="1">
        <v>43</v>
      </c>
    </row>
    <row r="131" spans="1:169" x14ac:dyDescent="0.25">
      <c r="A131" s="1" t="s">
        <v>985</v>
      </c>
      <c r="B131" s="1" t="s">
        <v>175</v>
      </c>
      <c r="C131" s="1" t="s">
        <v>1137</v>
      </c>
      <c r="D131" s="3" t="s">
        <v>1284</v>
      </c>
      <c r="E131" s="12" t="s">
        <v>1167</v>
      </c>
      <c r="F131" s="3" t="s">
        <v>1227</v>
      </c>
      <c r="G131" s="1" t="s">
        <v>316</v>
      </c>
      <c r="H131" s="1" t="s">
        <v>1553</v>
      </c>
      <c r="I131" s="1" t="s">
        <v>165</v>
      </c>
      <c r="J131" s="1" t="s">
        <v>153</v>
      </c>
      <c r="K131" s="1" t="s">
        <v>157</v>
      </c>
      <c r="T131" s="7"/>
      <c r="AG131" s="1" t="s">
        <v>157</v>
      </c>
      <c r="AP131" s="7"/>
      <c r="BC131" s="1" t="s">
        <v>154</v>
      </c>
      <c r="BD131" s="1" t="s">
        <v>154</v>
      </c>
      <c r="BF131" s="3">
        <v>100</v>
      </c>
      <c r="BG131" s="5">
        <v>100</v>
      </c>
      <c r="BH131" s="3">
        <v>13</v>
      </c>
      <c r="BI131" s="1" t="s">
        <v>160</v>
      </c>
      <c r="BJ131" s="3">
        <v>1</v>
      </c>
      <c r="BK131" s="3">
        <v>2</v>
      </c>
      <c r="BL131" s="7">
        <f t="shared" si="227"/>
        <v>1.5</v>
      </c>
      <c r="BM131" s="1" t="s">
        <v>172</v>
      </c>
      <c r="BN131" s="3">
        <v>1</v>
      </c>
      <c r="BO131" s="3">
        <v>0</v>
      </c>
      <c r="BP131" s="3">
        <v>0</v>
      </c>
      <c r="BQ131" s="3">
        <v>0</v>
      </c>
      <c r="BR131" s="3">
        <v>0</v>
      </c>
      <c r="BS131" s="3">
        <v>0</v>
      </c>
      <c r="BT131" s="3">
        <v>0</v>
      </c>
      <c r="BU131" s="3">
        <v>0</v>
      </c>
      <c r="BV131" s="3">
        <v>0</v>
      </c>
      <c r="BW131" s="3">
        <v>0</v>
      </c>
      <c r="BX131" s="3">
        <v>0</v>
      </c>
      <c r="BY131" s="1" t="s">
        <v>157</v>
      </c>
      <c r="CH131" s="7"/>
      <c r="CU131" s="1" t="s">
        <v>154</v>
      </c>
      <c r="CV131" s="1" t="s">
        <v>154</v>
      </c>
      <c r="CW131" s="3">
        <v>125</v>
      </c>
      <c r="CX131" s="3">
        <v>120</v>
      </c>
      <c r="CY131" s="4">
        <f>CX131/CW131*100</f>
        <v>96</v>
      </c>
      <c r="CZ131" s="3">
        <v>13</v>
      </c>
      <c r="DA131" s="1" t="s">
        <v>160</v>
      </c>
      <c r="DB131" s="3">
        <v>1</v>
      </c>
      <c r="DC131" s="3">
        <v>2</v>
      </c>
      <c r="DD131" s="7">
        <f>AVERAGE(DB131:DC131)</f>
        <v>1.5</v>
      </c>
      <c r="DE131" s="1" t="s">
        <v>172</v>
      </c>
      <c r="DF131" s="3">
        <v>1</v>
      </c>
      <c r="DG131" s="3">
        <v>0</v>
      </c>
      <c r="DH131" s="3">
        <v>0</v>
      </c>
      <c r="DI131" s="3">
        <v>0</v>
      </c>
      <c r="DJ131" s="3">
        <v>0</v>
      </c>
      <c r="DK131" s="3">
        <v>0</v>
      </c>
      <c r="DL131" s="3">
        <v>0</v>
      </c>
      <c r="DM131" s="3">
        <v>0</v>
      </c>
      <c r="DN131" s="3">
        <v>0</v>
      </c>
      <c r="DO131" s="3">
        <v>0</v>
      </c>
      <c r="DP131" s="3">
        <v>0</v>
      </c>
      <c r="DQ131" s="1" t="s">
        <v>154</v>
      </c>
      <c r="DR131" s="1" t="s">
        <v>154</v>
      </c>
      <c r="DT131" s="3">
        <v>60</v>
      </c>
      <c r="DU131" s="5">
        <v>60</v>
      </c>
      <c r="DV131" s="3">
        <v>13</v>
      </c>
      <c r="DW131" s="1" t="s">
        <v>160</v>
      </c>
      <c r="DX131" s="3">
        <v>1</v>
      </c>
      <c r="DY131" s="3">
        <v>2</v>
      </c>
      <c r="DZ131" s="7">
        <f t="shared" si="229"/>
        <v>1.5</v>
      </c>
      <c r="EA131" s="1" t="s">
        <v>172</v>
      </c>
      <c r="EB131" s="3">
        <v>1</v>
      </c>
      <c r="EC131" s="3">
        <v>0</v>
      </c>
      <c r="ED131" s="3">
        <v>0</v>
      </c>
      <c r="EE131" s="3">
        <v>0</v>
      </c>
      <c r="EF131" s="3">
        <v>0</v>
      </c>
      <c r="EG131" s="3">
        <v>0</v>
      </c>
      <c r="EH131" s="3">
        <v>0</v>
      </c>
      <c r="EI131" s="3">
        <v>0</v>
      </c>
      <c r="EJ131" s="3">
        <v>0</v>
      </c>
      <c r="EK131" s="3">
        <v>0</v>
      </c>
      <c r="EL131" s="3">
        <v>0</v>
      </c>
      <c r="EM131" s="1" t="s">
        <v>154</v>
      </c>
      <c r="EN131" s="1" t="s">
        <v>154</v>
      </c>
      <c r="EP131" s="5">
        <v>350</v>
      </c>
      <c r="EQ131" s="3">
        <v>350</v>
      </c>
      <c r="ER131" s="3">
        <v>13</v>
      </c>
      <c r="ES131" s="1" t="s">
        <v>160</v>
      </c>
      <c r="ET131" s="3">
        <v>1</v>
      </c>
      <c r="EU131" s="3">
        <v>2</v>
      </c>
      <c r="EV131" s="7">
        <f t="shared" si="228"/>
        <v>1.5</v>
      </c>
      <c r="EW131" s="1" t="s">
        <v>172</v>
      </c>
      <c r="EX131" s="3">
        <v>1</v>
      </c>
      <c r="EY131" s="3">
        <v>0</v>
      </c>
      <c r="EZ131" s="3">
        <v>0</v>
      </c>
      <c r="FA131" s="3">
        <v>0</v>
      </c>
      <c r="FB131" s="3">
        <v>0</v>
      </c>
      <c r="FC131" s="3">
        <v>0</v>
      </c>
      <c r="FD131" s="3">
        <v>0</v>
      </c>
      <c r="FE131" s="3">
        <v>0</v>
      </c>
      <c r="FF131" s="3">
        <v>0</v>
      </c>
      <c r="FG131" s="3">
        <v>0</v>
      </c>
      <c r="FH131" s="3">
        <v>0</v>
      </c>
      <c r="FJ131" s="1">
        <v>21726181</v>
      </c>
      <c r="FK131" s="1" t="s">
        <v>317</v>
      </c>
      <c r="FL131" s="1" t="s">
        <v>318</v>
      </c>
      <c r="FM131" s="1">
        <v>44</v>
      </c>
    </row>
    <row r="132" spans="1:169" x14ac:dyDescent="0.25">
      <c r="A132" s="1" t="s">
        <v>1024</v>
      </c>
      <c r="B132" s="1" t="s">
        <v>302</v>
      </c>
      <c r="C132" s="1" t="s">
        <v>1137</v>
      </c>
      <c r="D132" s="3" t="s">
        <v>1284</v>
      </c>
      <c r="E132" s="12" t="s">
        <v>1167</v>
      </c>
      <c r="F132" s="3" t="s">
        <v>1227</v>
      </c>
      <c r="G132" s="1" t="s">
        <v>303</v>
      </c>
      <c r="H132" s="1" t="s">
        <v>1527</v>
      </c>
      <c r="I132" s="1" t="s">
        <v>165</v>
      </c>
      <c r="J132" s="1" t="s">
        <v>153</v>
      </c>
      <c r="K132" s="1" t="s">
        <v>154</v>
      </c>
      <c r="L132" s="1" t="s">
        <v>154</v>
      </c>
      <c r="N132" s="3">
        <v>360</v>
      </c>
      <c r="O132" s="5">
        <v>360</v>
      </c>
      <c r="P132" s="3">
        <v>13</v>
      </c>
      <c r="Q132" s="1" t="s">
        <v>160</v>
      </c>
      <c r="R132" s="3">
        <v>1</v>
      </c>
      <c r="S132" s="3">
        <v>3</v>
      </c>
      <c r="T132" s="7">
        <f>AVERAGE(R132:S132)</f>
        <v>2</v>
      </c>
      <c r="U132" s="1" t="s">
        <v>172</v>
      </c>
      <c r="V132" s="3">
        <v>1</v>
      </c>
      <c r="W132" s="3">
        <v>0</v>
      </c>
      <c r="X132" s="3">
        <v>0</v>
      </c>
      <c r="Y132" s="3">
        <v>0</v>
      </c>
      <c r="Z132" s="3">
        <v>0</v>
      </c>
      <c r="AA132" s="3">
        <v>0</v>
      </c>
      <c r="AB132" s="3">
        <v>0</v>
      </c>
      <c r="AC132" s="3">
        <v>0</v>
      </c>
      <c r="AD132" s="3">
        <v>0</v>
      </c>
      <c r="AE132" s="3">
        <v>0</v>
      </c>
      <c r="AF132" s="3">
        <v>0</v>
      </c>
      <c r="AG132" s="1" t="s">
        <v>154</v>
      </c>
      <c r="AH132" s="1" t="s">
        <v>154</v>
      </c>
      <c r="AJ132" s="3">
        <v>360</v>
      </c>
      <c r="AK132" s="5">
        <v>360</v>
      </c>
      <c r="AL132" s="3">
        <v>13</v>
      </c>
      <c r="AM132" s="1" t="s">
        <v>160</v>
      </c>
      <c r="AN132" s="3">
        <v>1</v>
      </c>
      <c r="AO132" s="3">
        <v>3</v>
      </c>
      <c r="AP132" s="7">
        <f>AVERAGE(AN132:AO132)</f>
        <v>2</v>
      </c>
      <c r="AQ132" s="1" t="s">
        <v>172</v>
      </c>
      <c r="AR132" s="3">
        <v>1</v>
      </c>
      <c r="AS132" s="3">
        <v>0</v>
      </c>
      <c r="AT132" s="3">
        <v>0</v>
      </c>
      <c r="AU132" s="3">
        <v>0</v>
      </c>
      <c r="AV132" s="3">
        <v>0</v>
      </c>
      <c r="AW132" s="3">
        <v>0</v>
      </c>
      <c r="AX132" s="3">
        <v>0</v>
      </c>
      <c r="AY132" s="3">
        <v>0</v>
      </c>
      <c r="AZ132" s="3">
        <v>0</v>
      </c>
      <c r="BA132" s="3">
        <v>0</v>
      </c>
      <c r="BB132" s="3">
        <v>0</v>
      </c>
      <c r="BC132" s="1" t="s">
        <v>157</v>
      </c>
      <c r="BL132" s="7"/>
      <c r="BY132" s="1" t="s">
        <v>157</v>
      </c>
      <c r="CH132" s="7"/>
      <c r="CU132" s="1" t="s">
        <v>157</v>
      </c>
      <c r="DD132" s="7"/>
      <c r="DQ132" s="1" t="s">
        <v>157</v>
      </c>
      <c r="DZ132" s="7"/>
      <c r="EM132" s="1" t="s">
        <v>157</v>
      </c>
      <c r="EV132" s="7"/>
      <c r="FI132" s="1" t="s">
        <v>304</v>
      </c>
      <c r="FJ132" s="1">
        <v>21724335</v>
      </c>
      <c r="FK132" s="1" t="s">
        <v>305</v>
      </c>
      <c r="FL132" s="1" t="s">
        <v>306</v>
      </c>
      <c r="FM132" s="1">
        <v>40</v>
      </c>
    </row>
    <row r="133" spans="1:169" x14ac:dyDescent="0.25">
      <c r="A133" s="1" t="s">
        <v>1025</v>
      </c>
      <c r="B133" s="1" t="s">
        <v>175</v>
      </c>
      <c r="C133" s="1" t="s">
        <v>1137</v>
      </c>
      <c r="D133" s="3" t="s">
        <v>1284</v>
      </c>
      <c r="E133" s="12" t="s">
        <v>1167</v>
      </c>
      <c r="F133" s="3" t="s">
        <v>1227</v>
      </c>
      <c r="G133" s="1" t="s">
        <v>307</v>
      </c>
      <c r="H133" s="1" t="s">
        <v>1527</v>
      </c>
      <c r="I133" s="1" t="s">
        <v>165</v>
      </c>
      <c r="J133" s="1" t="s">
        <v>153</v>
      </c>
      <c r="K133" s="1" t="s">
        <v>157</v>
      </c>
      <c r="T133" s="7"/>
      <c r="AG133" s="1" t="s">
        <v>157</v>
      </c>
      <c r="AP133" s="7"/>
      <c r="BC133" s="1" t="s">
        <v>157</v>
      </c>
      <c r="BL133" s="7"/>
      <c r="BY133" s="1" t="s">
        <v>154</v>
      </c>
      <c r="BZ133" s="1" t="s">
        <v>154</v>
      </c>
      <c r="CB133" s="3">
        <v>100</v>
      </c>
      <c r="CC133" s="5">
        <v>100</v>
      </c>
      <c r="CD133" s="3">
        <v>23</v>
      </c>
      <c r="CE133" s="1" t="s">
        <v>160</v>
      </c>
      <c r="CF133" s="3">
        <v>1</v>
      </c>
      <c r="CG133" s="3">
        <v>2</v>
      </c>
      <c r="CH133" s="7">
        <f>AVERAGE(CF133:CG133)</f>
        <v>1.5</v>
      </c>
      <c r="CI133" s="1" t="s">
        <v>172</v>
      </c>
      <c r="CJ133" s="3">
        <v>1</v>
      </c>
      <c r="CK133" s="3">
        <v>0</v>
      </c>
      <c r="CL133" s="3">
        <v>0</v>
      </c>
      <c r="CM133" s="3">
        <v>0</v>
      </c>
      <c r="CN133" s="3">
        <v>0</v>
      </c>
      <c r="CO133" s="3">
        <v>0</v>
      </c>
      <c r="CP133" s="3">
        <v>0</v>
      </c>
      <c r="CQ133" s="3">
        <v>0</v>
      </c>
      <c r="CR133" s="3">
        <v>0</v>
      </c>
      <c r="CS133" s="3">
        <v>0</v>
      </c>
      <c r="CT133" s="3">
        <v>0</v>
      </c>
      <c r="CU133" s="1" t="s">
        <v>157</v>
      </c>
      <c r="DD133" s="7"/>
      <c r="DQ133" s="1" t="s">
        <v>157</v>
      </c>
      <c r="DZ133" s="7"/>
      <c r="EM133" s="1" t="s">
        <v>157</v>
      </c>
      <c r="EV133" s="7"/>
      <c r="FJ133" s="1">
        <v>21724660</v>
      </c>
      <c r="FK133" s="1" t="s">
        <v>308</v>
      </c>
      <c r="FL133" s="1" t="s">
        <v>309</v>
      </c>
      <c r="FM133" s="1">
        <v>41</v>
      </c>
    </row>
    <row r="134" spans="1:169" x14ac:dyDescent="0.25">
      <c r="A134" s="1" t="s">
        <v>1026</v>
      </c>
      <c r="B134" s="1" t="s">
        <v>175</v>
      </c>
      <c r="C134" s="1" t="s">
        <v>1137</v>
      </c>
      <c r="D134" s="3" t="s">
        <v>1284</v>
      </c>
      <c r="E134" s="12" t="s">
        <v>1167</v>
      </c>
      <c r="F134" s="3" t="s">
        <v>1227</v>
      </c>
      <c r="G134" s="1" t="s">
        <v>310</v>
      </c>
      <c r="H134" s="1" t="s">
        <v>1527</v>
      </c>
      <c r="I134" s="1" t="s">
        <v>165</v>
      </c>
      <c r="J134" s="1" t="s">
        <v>153</v>
      </c>
      <c r="K134" s="1" t="s">
        <v>157</v>
      </c>
      <c r="T134" s="7"/>
      <c r="AG134" s="1" t="s">
        <v>157</v>
      </c>
      <c r="AP134" s="7"/>
      <c r="BC134" s="1" t="s">
        <v>157</v>
      </c>
      <c r="BL134" s="7"/>
      <c r="BY134" s="1" t="s">
        <v>154</v>
      </c>
      <c r="BZ134" s="1" t="s">
        <v>154</v>
      </c>
      <c r="CB134" s="3">
        <v>100</v>
      </c>
      <c r="CC134" s="5">
        <v>100</v>
      </c>
      <c r="CD134" s="3">
        <v>13</v>
      </c>
      <c r="CE134" s="1" t="s">
        <v>160</v>
      </c>
      <c r="CF134" s="3">
        <v>1</v>
      </c>
      <c r="CG134" s="3">
        <v>2</v>
      </c>
      <c r="CH134" s="7">
        <f>AVERAGE(CF134:CG134)</f>
        <v>1.5</v>
      </c>
      <c r="CI134" s="1" t="s">
        <v>172</v>
      </c>
      <c r="CJ134" s="3">
        <v>1</v>
      </c>
      <c r="CK134" s="3">
        <v>0</v>
      </c>
      <c r="CL134" s="3">
        <v>0</v>
      </c>
      <c r="CM134" s="3">
        <v>0</v>
      </c>
      <c r="CN134" s="3">
        <v>0</v>
      </c>
      <c r="CO134" s="3">
        <v>0</v>
      </c>
      <c r="CP134" s="3">
        <v>0</v>
      </c>
      <c r="CQ134" s="3">
        <v>0</v>
      </c>
      <c r="CR134" s="3">
        <v>0</v>
      </c>
      <c r="CS134" s="3">
        <v>0</v>
      </c>
      <c r="CT134" s="3">
        <v>0</v>
      </c>
      <c r="CU134" s="1" t="s">
        <v>157</v>
      </c>
      <c r="DD134" s="7"/>
      <c r="DQ134" s="1" t="s">
        <v>157</v>
      </c>
      <c r="DZ134" s="7"/>
      <c r="EM134" s="1" t="s">
        <v>157</v>
      </c>
      <c r="EV134" s="7"/>
      <c r="FJ134" s="1">
        <v>21725094</v>
      </c>
      <c r="FK134" s="1" t="s">
        <v>311</v>
      </c>
      <c r="FL134" s="1" t="s">
        <v>312</v>
      </c>
      <c r="FM134" s="1">
        <v>42</v>
      </c>
    </row>
    <row r="135" spans="1:169" x14ac:dyDescent="0.25">
      <c r="A135" s="1" t="s">
        <v>1051</v>
      </c>
      <c r="B135" s="1" t="s">
        <v>175</v>
      </c>
      <c r="C135" s="1" t="s">
        <v>1137</v>
      </c>
      <c r="D135" s="3" t="s">
        <v>1284</v>
      </c>
      <c r="E135" s="12" t="s">
        <v>1167</v>
      </c>
      <c r="F135" s="3" t="s">
        <v>1227</v>
      </c>
      <c r="G135" s="1" t="s">
        <v>299</v>
      </c>
      <c r="H135" s="1" t="s">
        <v>1392</v>
      </c>
      <c r="I135" s="1" t="s">
        <v>165</v>
      </c>
      <c r="J135" s="1" t="s">
        <v>153</v>
      </c>
      <c r="K135" s="1" t="s">
        <v>154</v>
      </c>
      <c r="L135" s="1" t="s">
        <v>154</v>
      </c>
      <c r="N135" s="3">
        <v>360</v>
      </c>
      <c r="O135" s="5">
        <v>360</v>
      </c>
      <c r="P135" s="3">
        <v>18</v>
      </c>
      <c r="Q135" s="1" t="s">
        <v>160</v>
      </c>
      <c r="R135" s="3">
        <v>1</v>
      </c>
      <c r="S135" s="3">
        <v>3</v>
      </c>
      <c r="T135" s="7">
        <f>AVERAGE(R135:S135)</f>
        <v>2</v>
      </c>
      <c r="U135" s="1" t="s">
        <v>172</v>
      </c>
      <c r="V135" s="3">
        <v>1</v>
      </c>
      <c r="W135" s="3">
        <v>0</v>
      </c>
      <c r="X135" s="3">
        <v>0</v>
      </c>
      <c r="Y135" s="3">
        <v>0</v>
      </c>
      <c r="Z135" s="3">
        <v>0</v>
      </c>
      <c r="AA135" s="3">
        <v>0</v>
      </c>
      <c r="AB135" s="3">
        <v>0</v>
      </c>
      <c r="AC135" s="3">
        <v>0</v>
      </c>
      <c r="AD135" s="3">
        <v>0</v>
      </c>
      <c r="AE135" s="3">
        <v>0</v>
      </c>
      <c r="AF135" s="3">
        <v>0</v>
      </c>
      <c r="AG135" s="1" t="s">
        <v>154</v>
      </c>
      <c r="AH135" s="1" t="s">
        <v>154</v>
      </c>
      <c r="AJ135" s="3">
        <v>340</v>
      </c>
      <c r="AK135" s="5">
        <v>340</v>
      </c>
      <c r="AL135" s="3">
        <v>18</v>
      </c>
      <c r="AM135" s="1" t="s">
        <v>160</v>
      </c>
      <c r="AN135" s="3">
        <v>1</v>
      </c>
      <c r="AO135" s="3">
        <v>3</v>
      </c>
      <c r="AP135" s="7">
        <f>AVERAGE(AN135:AO135)</f>
        <v>2</v>
      </c>
      <c r="AQ135" s="1" t="s">
        <v>172</v>
      </c>
      <c r="AR135" s="3">
        <v>1</v>
      </c>
      <c r="AS135" s="3">
        <v>0</v>
      </c>
      <c r="AT135" s="3">
        <v>0</v>
      </c>
      <c r="AU135" s="3">
        <v>0</v>
      </c>
      <c r="AV135" s="3">
        <v>0</v>
      </c>
      <c r="AW135" s="3">
        <v>0</v>
      </c>
      <c r="AX135" s="3">
        <v>0</v>
      </c>
      <c r="AY135" s="3">
        <v>0</v>
      </c>
      <c r="AZ135" s="3">
        <v>0</v>
      </c>
      <c r="BA135" s="3">
        <v>0</v>
      </c>
      <c r="BB135" s="3">
        <v>0</v>
      </c>
      <c r="BC135" s="1" t="s">
        <v>157</v>
      </c>
      <c r="BL135" s="7"/>
      <c r="BY135" s="1" t="s">
        <v>157</v>
      </c>
      <c r="CH135" s="7"/>
      <c r="CU135" s="1" t="s">
        <v>157</v>
      </c>
      <c r="DD135" s="7"/>
      <c r="DQ135" s="1" t="s">
        <v>157</v>
      </c>
      <c r="DZ135" s="7"/>
      <c r="EM135" s="1" t="s">
        <v>157</v>
      </c>
      <c r="EV135" s="7"/>
      <c r="FJ135" s="1">
        <v>21723876</v>
      </c>
      <c r="FK135" s="1" t="s">
        <v>300</v>
      </c>
      <c r="FL135" s="1" t="s">
        <v>301</v>
      </c>
      <c r="FM135" s="1">
        <v>39</v>
      </c>
    </row>
    <row r="136" spans="1:169" x14ac:dyDescent="0.25">
      <c r="A136" s="1" t="s">
        <v>1121</v>
      </c>
      <c r="B136" s="1" t="s">
        <v>151</v>
      </c>
      <c r="C136" s="1" t="s">
        <v>1136</v>
      </c>
      <c r="D136" s="3" t="s">
        <v>1283</v>
      </c>
      <c r="E136" s="12" t="s">
        <v>1164</v>
      </c>
      <c r="F136" s="3" t="s">
        <v>1223</v>
      </c>
      <c r="G136" s="1" t="s">
        <v>212</v>
      </c>
      <c r="H136" s="1" t="s">
        <v>1594</v>
      </c>
      <c r="I136" s="1" t="s">
        <v>165</v>
      </c>
      <c r="J136" s="1" t="s">
        <v>159</v>
      </c>
      <c r="K136" s="1" t="s">
        <v>154</v>
      </c>
      <c r="L136" s="1" t="s">
        <v>154</v>
      </c>
      <c r="N136" s="3">
        <v>360</v>
      </c>
      <c r="O136" s="5">
        <v>360</v>
      </c>
      <c r="P136" s="1" t="s">
        <v>163</v>
      </c>
      <c r="Q136" s="1" t="s">
        <v>160</v>
      </c>
      <c r="R136" s="3">
        <v>3</v>
      </c>
      <c r="S136" s="3">
        <v>5</v>
      </c>
      <c r="T136" s="7">
        <f>AVERAGE(R136:S136)</f>
        <v>4</v>
      </c>
      <c r="U136" s="1" t="s">
        <v>213</v>
      </c>
      <c r="V136" s="3">
        <v>1</v>
      </c>
      <c r="W136" s="3">
        <v>1</v>
      </c>
      <c r="X136" s="3">
        <v>1</v>
      </c>
      <c r="Y136" s="3">
        <v>0</v>
      </c>
      <c r="Z136" s="3">
        <v>0</v>
      </c>
      <c r="AA136" s="3">
        <v>0</v>
      </c>
      <c r="AB136" s="3">
        <v>1</v>
      </c>
      <c r="AC136" s="3">
        <v>0</v>
      </c>
      <c r="AD136" s="3">
        <v>0</v>
      </c>
      <c r="AE136" s="3">
        <v>0</v>
      </c>
      <c r="AF136" s="3">
        <v>0</v>
      </c>
      <c r="AG136" s="1" t="s">
        <v>157</v>
      </c>
      <c r="AP136" s="7"/>
      <c r="BC136" s="1" t="s">
        <v>154</v>
      </c>
      <c r="BD136" s="1" t="s">
        <v>154</v>
      </c>
      <c r="BF136" s="3">
        <v>100</v>
      </c>
      <c r="BG136" s="5">
        <v>100</v>
      </c>
      <c r="BH136" s="3">
        <v>11</v>
      </c>
      <c r="BI136" s="1" t="s">
        <v>160</v>
      </c>
      <c r="BJ136" s="3">
        <v>3</v>
      </c>
      <c r="BK136" s="3">
        <v>5</v>
      </c>
      <c r="BL136" s="7">
        <f>AVERAGE(BJ136:BK136)</f>
        <v>4</v>
      </c>
      <c r="BM136" s="1" t="s">
        <v>213</v>
      </c>
      <c r="BN136" s="3">
        <v>1</v>
      </c>
      <c r="BO136" s="3">
        <v>1</v>
      </c>
      <c r="BP136" s="3">
        <v>1</v>
      </c>
      <c r="BQ136" s="3">
        <v>0</v>
      </c>
      <c r="BR136" s="3">
        <v>0</v>
      </c>
      <c r="BS136" s="3">
        <v>0</v>
      </c>
      <c r="BT136" s="3">
        <v>1</v>
      </c>
      <c r="BU136" s="3">
        <v>0</v>
      </c>
      <c r="BV136" s="3">
        <v>0</v>
      </c>
      <c r="BW136" s="3">
        <v>0</v>
      </c>
      <c r="BX136" s="3">
        <v>0</v>
      </c>
      <c r="BY136" s="1" t="s">
        <v>157</v>
      </c>
      <c r="CH136" s="7"/>
      <c r="CU136" s="1" t="s">
        <v>154</v>
      </c>
      <c r="CV136" s="1" t="s">
        <v>157</v>
      </c>
      <c r="CW136" s="3">
        <v>1</v>
      </c>
      <c r="CX136" s="3">
        <v>100</v>
      </c>
      <c r="CY136" s="4">
        <v>100</v>
      </c>
      <c r="CZ136" s="3">
        <v>11</v>
      </c>
      <c r="DA136" s="1" t="s">
        <v>160</v>
      </c>
      <c r="DB136" s="3">
        <v>3</v>
      </c>
      <c r="DC136" s="3">
        <v>4</v>
      </c>
      <c r="DD136" s="7">
        <f>AVERAGE(DB136:DC136)</f>
        <v>3.5</v>
      </c>
      <c r="DE136" s="1" t="s">
        <v>213</v>
      </c>
      <c r="DF136" s="3">
        <v>1</v>
      </c>
      <c r="DG136" s="3">
        <v>1</v>
      </c>
      <c r="DH136" s="3">
        <v>1</v>
      </c>
      <c r="DI136" s="3">
        <v>0</v>
      </c>
      <c r="DJ136" s="3">
        <v>0</v>
      </c>
      <c r="DK136" s="3">
        <v>0</v>
      </c>
      <c r="DL136" s="3">
        <v>1</v>
      </c>
      <c r="DM136" s="3">
        <v>0</v>
      </c>
      <c r="DN136" s="3">
        <v>0</v>
      </c>
      <c r="DO136" s="3">
        <v>0</v>
      </c>
      <c r="DP136" s="3">
        <v>0</v>
      </c>
      <c r="DQ136" s="1" t="s">
        <v>154</v>
      </c>
      <c r="DR136" s="1" t="s">
        <v>154</v>
      </c>
      <c r="DT136" s="3">
        <v>110</v>
      </c>
      <c r="DU136" s="5">
        <v>110</v>
      </c>
      <c r="DV136" s="3">
        <v>11</v>
      </c>
      <c r="DW136" s="1" t="s">
        <v>160</v>
      </c>
      <c r="DX136" s="3">
        <v>2</v>
      </c>
      <c r="DY136" s="3">
        <v>5</v>
      </c>
      <c r="DZ136" s="7">
        <f>AVERAGE(DX136:DY136)</f>
        <v>3.5</v>
      </c>
      <c r="EA136" s="1" t="s">
        <v>213</v>
      </c>
      <c r="EB136" s="3">
        <v>1</v>
      </c>
      <c r="EC136" s="3">
        <v>1</v>
      </c>
      <c r="ED136" s="3">
        <v>1</v>
      </c>
      <c r="EE136" s="3">
        <v>0</v>
      </c>
      <c r="EF136" s="3">
        <v>0</v>
      </c>
      <c r="EG136" s="3">
        <v>0</v>
      </c>
      <c r="EH136" s="3">
        <v>1</v>
      </c>
      <c r="EI136" s="3">
        <v>0</v>
      </c>
      <c r="EJ136" s="3">
        <v>0</v>
      </c>
      <c r="EK136" s="3">
        <v>0</v>
      </c>
      <c r="EL136" s="3">
        <v>0</v>
      </c>
      <c r="EM136" s="1" t="s">
        <v>154</v>
      </c>
      <c r="EN136" s="1" t="s">
        <v>154</v>
      </c>
      <c r="EP136" s="5">
        <v>400</v>
      </c>
      <c r="EQ136" s="3">
        <v>400</v>
      </c>
      <c r="ER136" s="3">
        <v>11</v>
      </c>
      <c r="ES136" s="1" t="s">
        <v>160</v>
      </c>
      <c r="ET136" s="3">
        <v>2</v>
      </c>
      <c r="EU136" s="3">
        <v>5</v>
      </c>
      <c r="EV136" s="7">
        <f>AVERAGE(ET136:EU136)</f>
        <v>3.5</v>
      </c>
      <c r="EW136" s="1" t="s">
        <v>213</v>
      </c>
      <c r="EX136" s="3">
        <v>1</v>
      </c>
      <c r="EY136" s="3">
        <v>1</v>
      </c>
      <c r="EZ136" s="3">
        <v>1</v>
      </c>
      <c r="FA136" s="3">
        <v>0</v>
      </c>
      <c r="FB136" s="3">
        <v>0</v>
      </c>
      <c r="FC136" s="3">
        <v>0</v>
      </c>
      <c r="FD136" s="3">
        <v>1</v>
      </c>
      <c r="FE136" s="3">
        <v>0</v>
      </c>
      <c r="FF136" s="3">
        <v>0</v>
      </c>
      <c r="FG136" s="3">
        <v>0</v>
      </c>
      <c r="FH136" s="3">
        <v>0</v>
      </c>
      <c r="FJ136" s="1">
        <v>21702178</v>
      </c>
      <c r="FK136" s="1" t="s">
        <v>214</v>
      </c>
      <c r="FL136" s="1" t="s">
        <v>215</v>
      </c>
      <c r="FM136" s="1">
        <v>15</v>
      </c>
    </row>
    <row r="137" spans="1:169" x14ac:dyDescent="0.25">
      <c r="A137" s="1" t="s">
        <v>1122</v>
      </c>
      <c r="B137" s="1" t="s">
        <v>151</v>
      </c>
      <c r="C137" s="17" t="s">
        <v>1136</v>
      </c>
      <c r="D137" s="3" t="s">
        <v>1283</v>
      </c>
      <c r="E137" s="12" t="s">
        <v>1164</v>
      </c>
      <c r="F137" s="3" t="s">
        <v>1223</v>
      </c>
      <c r="G137" s="1" t="s">
        <v>219</v>
      </c>
      <c r="H137" s="1" t="s">
        <v>547</v>
      </c>
      <c r="I137" s="1" t="s">
        <v>165</v>
      </c>
      <c r="J137" s="1" t="s">
        <v>159</v>
      </c>
      <c r="K137" s="1" t="s">
        <v>157</v>
      </c>
      <c r="T137" s="7"/>
      <c r="AG137" s="1" t="s">
        <v>157</v>
      </c>
      <c r="AP137" s="7"/>
      <c r="BC137" s="1" t="s">
        <v>154</v>
      </c>
      <c r="BD137" s="1" t="s">
        <v>154</v>
      </c>
      <c r="BF137" s="3">
        <v>100</v>
      </c>
      <c r="BG137" s="5">
        <v>100</v>
      </c>
      <c r="BH137" s="3">
        <v>11</v>
      </c>
      <c r="BI137" s="1" t="s">
        <v>160</v>
      </c>
      <c r="BJ137" s="3">
        <v>2</v>
      </c>
      <c r="BK137" s="3">
        <v>4</v>
      </c>
      <c r="BL137" s="7">
        <f>AVERAGE(BJ137:BK137)</f>
        <v>3</v>
      </c>
      <c r="BM137" s="1" t="s">
        <v>220</v>
      </c>
      <c r="BN137" s="3">
        <v>1</v>
      </c>
      <c r="BO137" s="3">
        <v>1</v>
      </c>
      <c r="BP137" s="3">
        <v>1</v>
      </c>
      <c r="BQ137" s="3">
        <v>0</v>
      </c>
      <c r="BR137" s="3">
        <v>1</v>
      </c>
      <c r="BS137" s="3">
        <v>0</v>
      </c>
      <c r="BT137" s="3">
        <v>1</v>
      </c>
      <c r="BU137" s="3">
        <v>0</v>
      </c>
      <c r="BV137" s="3">
        <v>0</v>
      </c>
      <c r="BW137" s="3">
        <v>0</v>
      </c>
      <c r="BX137" s="3">
        <v>0</v>
      </c>
      <c r="BY137" s="1" t="s">
        <v>157</v>
      </c>
      <c r="CH137" s="7"/>
      <c r="CU137" s="1" t="s">
        <v>154</v>
      </c>
      <c r="CV137" s="1" t="s">
        <v>157</v>
      </c>
      <c r="CW137" s="3">
        <v>1</v>
      </c>
      <c r="CX137" s="3">
        <v>100</v>
      </c>
      <c r="CY137" s="4">
        <v>100</v>
      </c>
      <c r="CZ137" s="3">
        <v>11</v>
      </c>
      <c r="DA137" s="1" t="s">
        <v>160</v>
      </c>
      <c r="DB137" s="3">
        <v>2</v>
      </c>
      <c r="DC137" s="3">
        <v>4</v>
      </c>
      <c r="DD137" s="7">
        <f>AVERAGE(DB137:DC137)</f>
        <v>3</v>
      </c>
      <c r="DE137" s="1" t="s">
        <v>220</v>
      </c>
      <c r="DF137" s="3">
        <v>1</v>
      </c>
      <c r="DG137" s="3">
        <v>1</v>
      </c>
      <c r="DH137" s="3">
        <v>1</v>
      </c>
      <c r="DI137" s="3">
        <v>0</v>
      </c>
      <c r="DJ137" s="3">
        <v>1</v>
      </c>
      <c r="DK137" s="3">
        <v>0</v>
      </c>
      <c r="DL137" s="3">
        <v>1</v>
      </c>
      <c r="DM137" s="3">
        <v>0</v>
      </c>
      <c r="DN137" s="3">
        <v>0</v>
      </c>
      <c r="DO137" s="3">
        <v>0</v>
      </c>
      <c r="DP137" s="3">
        <v>0</v>
      </c>
      <c r="DQ137" s="1" t="s">
        <v>154</v>
      </c>
      <c r="DR137" s="1" t="s">
        <v>154</v>
      </c>
      <c r="DT137" s="3">
        <v>100</v>
      </c>
      <c r="DU137" s="5">
        <v>100</v>
      </c>
      <c r="DV137" s="3">
        <v>11</v>
      </c>
      <c r="DW137" s="1" t="s">
        <v>160</v>
      </c>
      <c r="DX137" s="3">
        <v>2</v>
      </c>
      <c r="DY137" s="3">
        <v>4</v>
      </c>
      <c r="DZ137" s="7">
        <f>AVERAGE(DX137:DY137)</f>
        <v>3</v>
      </c>
      <c r="EA137" s="1" t="s">
        <v>220</v>
      </c>
      <c r="EB137" s="3">
        <v>1</v>
      </c>
      <c r="EC137" s="3">
        <v>1</v>
      </c>
      <c r="ED137" s="3">
        <v>1</v>
      </c>
      <c r="EE137" s="3">
        <v>0</v>
      </c>
      <c r="EF137" s="3">
        <v>1</v>
      </c>
      <c r="EG137" s="3">
        <v>0</v>
      </c>
      <c r="EH137" s="3">
        <v>1</v>
      </c>
      <c r="EI137" s="3">
        <v>0</v>
      </c>
      <c r="EJ137" s="3">
        <v>0</v>
      </c>
      <c r="EK137" s="3">
        <v>0</v>
      </c>
      <c r="EL137" s="3">
        <v>0</v>
      </c>
      <c r="EM137" s="1" t="s">
        <v>154</v>
      </c>
      <c r="EN137" s="1" t="s">
        <v>154</v>
      </c>
      <c r="EP137" s="5">
        <v>395</v>
      </c>
      <c r="EQ137" s="3">
        <v>395</v>
      </c>
      <c r="ER137" s="3">
        <v>11</v>
      </c>
      <c r="ES137" s="1" t="s">
        <v>160</v>
      </c>
      <c r="ET137" s="3">
        <v>2</v>
      </c>
      <c r="EU137" s="3">
        <v>4</v>
      </c>
      <c r="EV137" s="7">
        <f>AVERAGE(ET137:EU137)</f>
        <v>3</v>
      </c>
      <c r="EW137" s="1" t="s">
        <v>220</v>
      </c>
      <c r="EX137" s="3">
        <v>1</v>
      </c>
      <c r="EY137" s="3">
        <v>1</v>
      </c>
      <c r="EZ137" s="3">
        <v>1</v>
      </c>
      <c r="FA137" s="3">
        <v>0</v>
      </c>
      <c r="FB137" s="3">
        <v>1</v>
      </c>
      <c r="FC137" s="3">
        <v>0</v>
      </c>
      <c r="FD137" s="3">
        <v>1</v>
      </c>
      <c r="FE137" s="3">
        <v>0</v>
      </c>
      <c r="FF137" s="3">
        <v>0</v>
      </c>
      <c r="FG137" s="3">
        <v>0</v>
      </c>
      <c r="FH137" s="3">
        <v>0</v>
      </c>
      <c r="FI137" s="1" t="s">
        <v>221</v>
      </c>
      <c r="FJ137" s="1">
        <v>21702398</v>
      </c>
      <c r="FK137" s="1" t="s">
        <v>222</v>
      </c>
      <c r="FL137" s="1" t="s">
        <v>223</v>
      </c>
      <c r="FM137" s="1">
        <v>17</v>
      </c>
    </row>
    <row r="138" spans="1:169" x14ac:dyDescent="0.25">
      <c r="A138" s="1" t="s">
        <v>920</v>
      </c>
      <c r="B138" s="1" t="s">
        <v>161</v>
      </c>
      <c r="C138" s="1" t="s">
        <v>1140</v>
      </c>
      <c r="D138" s="3" t="s">
        <v>1287</v>
      </c>
      <c r="E138" s="12" t="s">
        <v>1194</v>
      </c>
      <c r="F138" s="3" t="s">
        <v>1255</v>
      </c>
      <c r="G138" s="1" t="s">
        <v>905</v>
      </c>
      <c r="H138" s="1" t="s">
        <v>1511</v>
      </c>
      <c r="I138" s="1" t="s">
        <v>162</v>
      </c>
      <c r="J138" s="1" t="s">
        <v>153</v>
      </c>
      <c r="K138" s="1" t="s">
        <v>154</v>
      </c>
      <c r="L138" s="1" t="s">
        <v>154</v>
      </c>
      <c r="N138" s="3">
        <v>360</v>
      </c>
      <c r="O138" s="5">
        <v>360</v>
      </c>
      <c r="P138" s="3">
        <v>18</v>
      </c>
      <c r="Q138" s="1" t="s">
        <v>160</v>
      </c>
      <c r="R138" s="3">
        <v>1</v>
      </c>
      <c r="T138" s="7">
        <f>AVERAGE(R138:S138)</f>
        <v>1</v>
      </c>
      <c r="U138" s="1" t="s">
        <v>420</v>
      </c>
      <c r="V138" s="3">
        <v>1</v>
      </c>
      <c r="W138" s="3">
        <v>0</v>
      </c>
      <c r="X138" s="3">
        <v>0</v>
      </c>
      <c r="Y138" s="3">
        <v>0</v>
      </c>
      <c r="Z138" s="3">
        <v>1</v>
      </c>
      <c r="AA138" s="3">
        <v>0</v>
      </c>
      <c r="AB138" s="3">
        <v>0</v>
      </c>
      <c r="AC138" s="3">
        <v>0</v>
      </c>
      <c r="AD138" s="3">
        <v>0</v>
      </c>
      <c r="AE138" s="3">
        <v>0</v>
      </c>
      <c r="AF138" s="3">
        <v>0</v>
      </c>
      <c r="AG138" s="1" t="s">
        <v>154</v>
      </c>
      <c r="AH138" s="1" t="s">
        <v>154</v>
      </c>
      <c r="AJ138" s="3">
        <v>350</v>
      </c>
      <c r="AK138" s="5">
        <v>350</v>
      </c>
      <c r="AL138" s="3">
        <v>18</v>
      </c>
      <c r="AM138" s="1" t="s">
        <v>160</v>
      </c>
      <c r="AN138" s="3">
        <v>1</v>
      </c>
      <c r="AP138" s="7">
        <f>AVERAGE(AN138:AO138)</f>
        <v>1</v>
      </c>
      <c r="AQ138" s="1" t="s">
        <v>172</v>
      </c>
      <c r="AR138" s="3">
        <v>1</v>
      </c>
      <c r="AS138" s="3">
        <v>0</v>
      </c>
      <c r="AT138" s="3">
        <v>0</v>
      </c>
      <c r="AU138" s="3">
        <v>0</v>
      </c>
      <c r="AV138" s="3">
        <v>0</v>
      </c>
      <c r="AW138" s="3">
        <v>0</v>
      </c>
      <c r="AX138" s="3">
        <v>0</v>
      </c>
      <c r="AY138" s="3">
        <v>0</v>
      </c>
      <c r="AZ138" s="3">
        <v>0</v>
      </c>
      <c r="BA138" s="3">
        <v>0</v>
      </c>
      <c r="BB138" s="3">
        <v>0</v>
      </c>
      <c r="BC138" s="1" t="s">
        <v>154</v>
      </c>
      <c r="BD138" s="1" t="s">
        <v>154</v>
      </c>
      <c r="BF138" s="3">
        <v>100</v>
      </c>
      <c r="BG138" s="5">
        <v>100</v>
      </c>
      <c r="BH138" s="3">
        <v>18</v>
      </c>
      <c r="BI138" s="1" t="s">
        <v>160</v>
      </c>
      <c r="BJ138" s="3">
        <v>1</v>
      </c>
      <c r="BL138" s="7">
        <f>AVERAGE(BJ138:BK138)</f>
        <v>1</v>
      </c>
      <c r="BM138" s="1" t="s">
        <v>375</v>
      </c>
      <c r="BN138" s="3">
        <v>0</v>
      </c>
      <c r="BO138" s="3">
        <v>0</v>
      </c>
      <c r="BP138" s="3">
        <v>0</v>
      </c>
      <c r="BQ138" s="3">
        <v>0</v>
      </c>
      <c r="BR138" s="3">
        <v>0</v>
      </c>
      <c r="BS138" s="3">
        <v>0</v>
      </c>
      <c r="BT138" s="3">
        <v>1</v>
      </c>
      <c r="BU138" s="3">
        <v>0</v>
      </c>
      <c r="BV138" s="3">
        <v>0</v>
      </c>
      <c r="BW138" s="3">
        <v>0</v>
      </c>
      <c r="BX138" s="3">
        <v>0</v>
      </c>
      <c r="BY138" s="1" t="s">
        <v>157</v>
      </c>
      <c r="CH138" s="7"/>
      <c r="CU138" s="1" t="s">
        <v>154</v>
      </c>
      <c r="CV138" s="1" t="s">
        <v>154</v>
      </c>
      <c r="CW138" s="3">
        <v>70</v>
      </c>
      <c r="CX138" s="3">
        <v>100</v>
      </c>
      <c r="CY138" s="11">
        <f>CX138/CW138*100</f>
        <v>142.85714285714286</v>
      </c>
      <c r="CZ138" s="3">
        <v>18</v>
      </c>
      <c r="DA138" s="1" t="s">
        <v>160</v>
      </c>
      <c r="DB138" s="3">
        <v>1</v>
      </c>
      <c r="DD138" s="7">
        <f>AVERAGE(DB138:DC138)</f>
        <v>1</v>
      </c>
      <c r="DE138" s="1" t="s">
        <v>375</v>
      </c>
      <c r="DF138" s="3">
        <v>0</v>
      </c>
      <c r="DG138" s="3">
        <v>0</v>
      </c>
      <c r="DH138" s="3">
        <v>0</v>
      </c>
      <c r="DI138" s="3">
        <v>0</v>
      </c>
      <c r="DJ138" s="3">
        <v>0</v>
      </c>
      <c r="DK138" s="3">
        <v>0</v>
      </c>
      <c r="DL138" s="3">
        <v>1</v>
      </c>
      <c r="DM138" s="3">
        <v>0</v>
      </c>
      <c r="DN138" s="3">
        <v>0</v>
      </c>
      <c r="DO138" s="3">
        <v>0</v>
      </c>
      <c r="DP138" s="3">
        <v>0</v>
      </c>
      <c r="DQ138" s="1" t="s">
        <v>154</v>
      </c>
      <c r="DR138" s="1" t="s">
        <v>154</v>
      </c>
      <c r="DT138" s="3">
        <v>100</v>
      </c>
      <c r="DU138" s="5">
        <v>100</v>
      </c>
      <c r="DV138" s="3">
        <v>18</v>
      </c>
      <c r="DW138" s="1" t="s">
        <v>160</v>
      </c>
      <c r="DX138" s="3">
        <v>1</v>
      </c>
      <c r="DZ138" s="7">
        <f>AVERAGE(DX138:DY138)</f>
        <v>1</v>
      </c>
      <c r="EA138" s="1" t="s">
        <v>375</v>
      </c>
      <c r="EB138" s="3">
        <v>0</v>
      </c>
      <c r="EC138" s="3">
        <v>0</v>
      </c>
      <c r="ED138" s="3">
        <v>0</v>
      </c>
      <c r="EE138" s="3">
        <v>0</v>
      </c>
      <c r="EF138" s="3">
        <v>0</v>
      </c>
      <c r="EG138" s="3">
        <v>0</v>
      </c>
      <c r="EH138" s="3">
        <v>1</v>
      </c>
      <c r="EI138" s="3">
        <v>0</v>
      </c>
      <c r="EJ138" s="3">
        <v>0</v>
      </c>
      <c r="EK138" s="3">
        <v>0</v>
      </c>
      <c r="EL138" s="3">
        <v>0</v>
      </c>
      <c r="EM138" s="1" t="s">
        <v>157</v>
      </c>
      <c r="EV138" s="7"/>
      <c r="FJ138" s="1">
        <v>21931006</v>
      </c>
      <c r="FK138" s="1" t="s">
        <v>906</v>
      </c>
      <c r="FL138" s="1" t="s">
        <v>907</v>
      </c>
      <c r="FM138" s="1">
        <v>231</v>
      </c>
    </row>
    <row r="139" spans="1:169" x14ac:dyDescent="0.25">
      <c r="A139" s="1" t="s">
        <v>993</v>
      </c>
      <c r="B139" s="1" t="s">
        <v>175</v>
      </c>
      <c r="C139" s="17" t="s">
        <v>1137</v>
      </c>
      <c r="D139" s="3" t="s">
        <v>1284</v>
      </c>
      <c r="E139" s="12" t="s">
        <v>1174</v>
      </c>
      <c r="F139" s="3" t="s">
        <v>1234</v>
      </c>
      <c r="G139" s="1" t="s">
        <v>288</v>
      </c>
      <c r="H139" s="1" t="s">
        <v>898</v>
      </c>
      <c r="I139" s="1" t="s">
        <v>165</v>
      </c>
      <c r="J139" s="1" t="s">
        <v>153</v>
      </c>
      <c r="K139" s="1" t="s">
        <v>157</v>
      </c>
      <c r="T139" s="7"/>
      <c r="AG139" s="1" t="s">
        <v>157</v>
      </c>
      <c r="AP139" s="7"/>
      <c r="BC139" s="1" t="s">
        <v>154</v>
      </c>
      <c r="BD139" s="1" t="s">
        <v>154</v>
      </c>
      <c r="BF139" s="3">
        <v>50</v>
      </c>
      <c r="BG139" s="5">
        <v>50</v>
      </c>
      <c r="BH139" s="3">
        <v>13</v>
      </c>
      <c r="BI139" s="1" t="s">
        <v>160</v>
      </c>
      <c r="BJ139" s="3">
        <v>1</v>
      </c>
      <c r="BK139" s="3">
        <v>2</v>
      </c>
      <c r="BL139" s="7">
        <f>AVERAGE(BJ139:BK139)</f>
        <v>1.5</v>
      </c>
      <c r="BM139" s="1" t="s">
        <v>187</v>
      </c>
      <c r="BN139" s="3">
        <v>1</v>
      </c>
      <c r="BO139" s="3">
        <v>0</v>
      </c>
      <c r="BP139" s="3">
        <v>0</v>
      </c>
      <c r="BQ139" s="3">
        <v>0</v>
      </c>
      <c r="BR139" s="3">
        <v>1</v>
      </c>
      <c r="BS139" s="3">
        <v>1</v>
      </c>
      <c r="BT139" s="3">
        <v>0</v>
      </c>
      <c r="BU139" s="3">
        <v>0</v>
      </c>
      <c r="BV139" s="3">
        <v>0</v>
      </c>
      <c r="BW139" s="3">
        <v>0</v>
      </c>
      <c r="BX139" s="3">
        <v>0</v>
      </c>
      <c r="BY139" s="1" t="s">
        <v>157</v>
      </c>
      <c r="CH139" s="7"/>
      <c r="CU139" s="1" t="s">
        <v>154</v>
      </c>
      <c r="CV139" s="1" t="s">
        <v>154</v>
      </c>
      <c r="CW139" s="3">
        <v>125</v>
      </c>
      <c r="CX139" s="3">
        <v>100</v>
      </c>
      <c r="CY139" s="4">
        <f>CX139/CW139*100</f>
        <v>80</v>
      </c>
      <c r="CZ139" s="3">
        <v>13</v>
      </c>
      <c r="DA139" s="1" t="s">
        <v>160</v>
      </c>
      <c r="DB139" s="3">
        <v>1</v>
      </c>
      <c r="DC139" s="3">
        <v>3</v>
      </c>
      <c r="DD139" s="7">
        <f>AVERAGE(DB139:DC139)</f>
        <v>2</v>
      </c>
      <c r="DE139" s="1" t="s">
        <v>187</v>
      </c>
      <c r="DF139" s="3">
        <v>1</v>
      </c>
      <c r="DG139" s="3">
        <v>0</v>
      </c>
      <c r="DH139" s="3">
        <v>0</v>
      </c>
      <c r="DI139" s="3">
        <v>0</v>
      </c>
      <c r="DJ139" s="3">
        <v>1</v>
      </c>
      <c r="DK139" s="3">
        <v>1</v>
      </c>
      <c r="DL139" s="3">
        <v>0</v>
      </c>
      <c r="DM139" s="3">
        <v>0</v>
      </c>
      <c r="DN139" s="3">
        <v>0</v>
      </c>
      <c r="DO139" s="3">
        <v>0</v>
      </c>
      <c r="DP139" s="3">
        <v>0</v>
      </c>
      <c r="DQ139" s="1" t="s">
        <v>154</v>
      </c>
      <c r="DR139" s="1" t="s">
        <v>154</v>
      </c>
      <c r="DT139" s="3">
        <v>60</v>
      </c>
      <c r="DU139" s="5">
        <v>60</v>
      </c>
      <c r="DV139" s="3">
        <v>23</v>
      </c>
      <c r="DW139" s="1" t="s">
        <v>160</v>
      </c>
      <c r="DX139" s="3">
        <v>1</v>
      </c>
      <c r="DY139" s="3">
        <v>4</v>
      </c>
      <c r="DZ139" s="7">
        <f>AVERAGE(DX139:DY139)</f>
        <v>2.5</v>
      </c>
      <c r="EA139" s="1" t="s">
        <v>187</v>
      </c>
      <c r="EB139" s="3">
        <v>1</v>
      </c>
      <c r="EC139" s="3">
        <v>0</v>
      </c>
      <c r="ED139" s="3">
        <v>0</v>
      </c>
      <c r="EE139" s="3">
        <v>0</v>
      </c>
      <c r="EF139" s="3">
        <v>1</v>
      </c>
      <c r="EG139" s="3">
        <v>1</v>
      </c>
      <c r="EH139" s="3">
        <v>0</v>
      </c>
      <c r="EI139" s="3">
        <v>0</v>
      </c>
      <c r="EJ139" s="3">
        <v>0</v>
      </c>
      <c r="EK139" s="3">
        <v>0</v>
      </c>
      <c r="EL139" s="3">
        <v>0</v>
      </c>
      <c r="EM139" s="1" t="s">
        <v>154</v>
      </c>
      <c r="EN139" s="1" t="s">
        <v>154</v>
      </c>
      <c r="EP139" s="5">
        <v>350</v>
      </c>
      <c r="EQ139" s="3">
        <v>350</v>
      </c>
      <c r="ER139" s="3">
        <v>23</v>
      </c>
      <c r="ES139" s="1" t="s">
        <v>160</v>
      </c>
      <c r="ET139" s="3">
        <v>1</v>
      </c>
      <c r="EU139" s="3">
        <v>5</v>
      </c>
      <c r="EV139" s="7">
        <f>AVERAGE(ET139:EU139)</f>
        <v>3</v>
      </c>
      <c r="EW139" s="1" t="s">
        <v>187</v>
      </c>
      <c r="EX139" s="3">
        <v>1</v>
      </c>
      <c r="EY139" s="3">
        <v>0</v>
      </c>
      <c r="EZ139" s="3">
        <v>0</v>
      </c>
      <c r="FA139" s="3">
        <v>0</v>
      </c>
      <c r="FB139" s="3">
        <v>1</v>
      </c>
      <c r="FC139" s="3">
        <v>1</v>
      </c>
      <c r="FD139" s="3">
        <v>0</v>
      </c>
      <c r="FE139" s="3">
        <v>0</v>
      </c>
      <c r="FF139" s="3">
        <v>0</v>
      </c>
      <c r="FG139" s="3">
        <v>0</v>
      </c>
      <c r="FH139" s="3">
        <v>0</v>
      </c>
      <c r="FJ139" s="1">
        <v>21723312</v>
      </c>
      <c r="FK139" s="1" t="s">
        <v>289</v>
      </c>
      <c r="FL139" s="1" t="s">
        <v>290</v>
      </c>
      <c r="FM139" s="1">
        <v>36</v>
      </c>
    </row>
    <row r="140" spans="1:169" x14ac:dyDescent="0.25">
      <c r="A140" s="1" t="s">
        <v>1029</v>
      </c>
      <c r="B140" s="1" t="s">
        <v>175</v>
      </c>
      <c r="C140" s="17" t="s">
        <v>1137</v>
      </c>
      <c r="D140" s="3" t="s">
        <v>1284</v>
      </c>
      <c r="E140" s="12" t="s">
        <v>1174</v>
      </c>
      <c r="F140" s="3" t="s">
        <v>1234</v>
      </c>
      <c r="G140" s="1" t="s">
        <v>269</v>
      </c>
      <c r="H140" s="1" t="s">
        <v>1528</v>
      </c>
      <c r="I140" s="1" t="s">
        <v>165</v>
      </c>
      <c r="J140" s="1" t="s">
        <v>153</v>
      </c>
      <c r="K140" s="1" t="s">
        <v>154</v>
      </c>
      <c r="L140" s="1" t="s">
        <v>154</v>
      </c>
      <c r="N140" s="3">
        <v>350</v>
      </c>
      <c r="O140" s="5">
        <v>350</v>
      </c>
      <c r="P140" s="3">
        <v>18</v>
      </c>
      <c r="Q140" s="1" t="s">
        <v>160</v>
      </c>
      <c r="R140" s="3">
        <v>7</v>
      </c>
      <c r="S140" s="3">
        <v>15</v>
      </c>
      <c r="T140" s="7">
        <f>AVERAGE(R140:S140)</f>
        <v>11</v>
      </c>
      <c r="U140" s="1" t="s">
        <v>270</v>
      </c>
      <c r="V140" s="3">
        <v>1</v>
      </c>
      <c r="W140" s="3">
        <v>0</v>
      </c>
      <c r="X140" s="3">
        <v>0</v>
      </c>
      <c r="Y140" s="3">
        <v>1</v>
      </c>
      <c r="Z140" s="3">
        <v>1</v>
      </c>
      <c r="AA140" s="3">
        <v>1</v>
      </c>
      <c r="AB140" s="3">
        <v>1</v>
      </c>
      <c r="AC140" s="3">
        <v>0</v>
      </c>
      <c r="AD140" s="3">
        <v>0</v>
      </c>
      <c r="AE140" s="3">
        <v>0</v>
      </c>
      <c r="AF140" s="3">
        <v>0</v>
      </c>
      <c r="AG140" s="1" t="s">
        <v>154</v>
      </c>
      <c r="AH140" s="1" t="s">
        <v>154</v>
      </c>
      <c r="AJ140" s="3">
        <v>350</v>
      </c>
      <c r="AK140" s="5">
        <v>350</v>
      </c>
      <c r="AL140" s="3">
        <v>18</v>
      </c>
      <c r="AM140" s="1" t="s">
        <v>160</v>
      </c>
      <c r="AN140" s="3">
        <v>7</v>
      </c>
      <c r="AO140" s="3">
        <v>15</v>
      </c>
      <c r="AP140" s="7">
        <f>AVERAGE(AN140:AO140)</f>
        <v>11</v>
      </c>
      <c r="AQ140" s="1" t="s">
        <v>270</v>
      </c>
      <c r="AR140" s="3">
        <v>1</v>
      </c>
      <c r="AS140" s="3">
        <v>0</v>
      </c>
      <c r="AT140" s="3">
        <v>0</v>
      </c>
      <c r="AU140" s="3">
        <v>1</v>
      </c>
      <c r="AV140" s="3">
        <v>1</v>
      </c>
      <c r="AW140" s="3">
        <v>1</v>
      </c>
      <c r="AX140" s="3">
        <v>1</v>
      </c>
      <c r="AY140" s="3">
        <v>0</v>
      </c>
      <c r="AZ140" s="3">
        <v>0</v>
      </c>
      <c r="BA140" s="3">
        <v>0</v>
      </c>
      <c r="BB140" s="3">
        <v>0</v>
      </c>
      <c r="BC140" s="1" t="s">
        <v>157</v>
      </c>
      <c r="BL140" s="7"/>
      <c r="BY140" s="1" t="s">
        <v>157</v>
      </c>
      <c r="CH140" s="7"/>
      <c r="CU140" s="1" t="s">
        <v>157</v>
      </c>
      <c r="DD140" s="7"/>
      <c r="DQ140" s="1" t="s">
        <v>157</v>
      </c>
      <c r="DZ140" s="7"/>
      <c r="EM140" s="1" t="s">
        <v>157</v>
      </c>
      <c r="EV140" s="7"/>
      <c r="FJ140" s="1">
        <v>21719035</v>
      </c>
      <c r="FK140" s="1" t="s">
        <v>271</v>
      </c>
      <c r="FL140" s="1" t="s">
        <v>272</v>
      </c>
      <c r="FM140" s="1">
        <v>30</v>
      </c>
    </row>
    <row r="141" spans="1:169" x14ac:dyDescent="0.25">
      <c r="A141" s="1" t="s">
        <v>1052</v>
      </c>
      <c r="B141" s="1" t="s">
        <v>175</v>
      </c>
      <c r="C141" s="1" t="s">
        <v>1137</v>
      </c>
      <c r="D141" s="3" t="s">
        <v>1284</v>
      </c>
      <c r="E141" s="12" t="s">
        <v>1174</v>
      </c>
      <c r="F141" s="3" t="s">
        <v>1234</v>
      </c>
      <c r="G141" s="1" t="s">
        <v>276</v>
      </c>
      <c r="H141" s="1" t="s">
        <v>550</v>
      </c>
      <c r="I141" s="1" t="s">
        <v>165</v>
      </c>
      <c r="J141" s="1" t="s">
        <v>153</v>
      </c>
      <c r="K141" s="1" t="s">
        <v>157</v>
      </c>
      <c r="T141" s="7"/>
      <c r="AG141" s="1" t="s">
        <v>157</v>
      </c>
      <c r="AP141" s="7"/>
      <c r="BC141" s="1" t="s">
        <v>157</v>
      </c>
      <c r="BL141" s="7"/>
      <c r="BY141" s="1" t="s">
        <v>154</v>
      </c>
      <c r="BZ141" s="1" t="s">
        <v>154</v>
      </c>
      <c r="CB141" s="3">
        <v>100</v>
      </c>
      <c r="CC141" s="5">
        <v>100</v>
      </c>
      <c r="CD141" s="3">
        <v>13</v>
      </c>
      <c r="CE141" s="1" t="s">
        <v>160</v>
      </c>
      <c r="CF141" s="3">
        <v>1</v>
      </c>
      <c r="CG141" s="3">
        <v>2</v>
      </c>
      <c r="CH141" s="7">
        <f>AVERAGE(CF141:CG141)</f>
        <v>1.5</v>
      </c>
      <c r="CI141" s="1" t="s">
        <v>171</v>
      </c>
      <c r="CJ141" s="3">
        <v>1</v>
      </c>
      <c r="CK141" s="3">
        <v>0</v>
      </c>
      <c r="CL141" s="3">
        <v>0</v>
      </c>
      <c r="CM141" s="3">
        <v>0</v>
      </c>
      <c r="CN141" s="3">
        <v>0</v>
      </c>
      <c r="CO141" s="3">
        <v>1</v>
      </c>
      <c r="CP141" s="3">
        <v>0</v>
      </c>
      <c r="CQ141" s="3">
        <v>0</v>
      </c>
      <c r="CR141" s="3">
        <v>0</v>
      </c>
      <c r="CS141" s="3">
        <v>0</v>
      </c>
      <c r="CT141" s="3">
        <v>0</v>
      </c>
      <c r="CU141" s="1" t="s">
        <v>157</v>
      </c>
      <c r="DD141" s="7"/>
      <c r="DQ141" s="1" t="s">
        <v>157</v>
      </c>
      <c r="DZ141" s="7"/>
      <c r="EM141" s="1" t="s">
        <v>157</v>
      </c>
      <c r="EV141" s="7"/>
      <c r="FJ141" s="1">
        <v>21719573</v>
      </c>
      <c r="FK141" s="1" t="s">
        <v>277</v>
      </c>
      <c r="FL141" s="1" t="s">
        <v>278</v>
      </c>
      <c r="FM141" s="1">
        <v>32</v>
      </c>
    </row>
    <row r="142" spans="1:169" x14ac:dyDescent="0.25">
      <c r="A142" s="1" t="s">
        <v>1053</v>
      </c>
      <c r="B142" s="1" t="s">
        <v>175</v>
      </c>
      <c r="C142" s="1" t="s">
        <v>1137</v>
      </c>
      <c r="D142" s="3" t="s">
        <v>1284</v>
      </c>
      <c r="E142" s="12" t="s">
        <v>1174</v>
      </c>
      <c r="F142" s="3" t="s">
        <v>1234</v>
      </c>
      <c r="G142" s="1" t="s">
        <v>279</v>
      </c>
      <c r="H142" s="1" t="s">
        <v>1569</v>
      </c>
      <c r="I142" s="1" t="s">
        <v>165</v>
      </c>
      <c r="J142" s="1" t="s">
        <v>153</v>
      </c>
      <c r="K142" s="1" t="s">
        <v>157</v>
      </c>
      <c r="T142" s="7"/>
      <c r="AG142" s="1" t="s">
        <v>157</v>
      </c>
      <c r="AP142" s="7"/>
      <c r="BC142" s="1" t="s">
        <v>157</v>
      </c>
      <c r="BL142" s="7"/>
      <c r="BY142" s="1" t="s">
        <v>154</v>
      </c>
      <c r="BZ142" s="1" t="s">
        <v>154</v>
      </c>
      <c r="CB142" s="3">
        <v>100</v>
      </c>
      <c r="CC142" s="5">
        <v>100</v>
      </c>
      <c r="CD142" s="3">
        <v>13</v>
      </c>
      <c r="CE142" s="1" t="s">
        <v>160</v>
      </c>
      <c r="CF142" s="3">
        <v>1</v>
      </c>
      <c r="CG142" s="3">
        <v>2</v>
      </c>
      <c r="CH142" s="7">
        <f>AVERAGE(CF142:CG142)</f>
        <v>1.5</v>
      </c>
      <c r="CI142" s="1" t="s">
        <v>171</v>
      </c>
      <c r="CJ142" s="3">
        <v>1</v>
      </c>
      <c r="CK142" s="3">
        <v>0</v>
      </c>
      <c r="CL142" s="3">
        <v>0</v>
      </c>
      <c r="CM142" s="3">
        <v>0</v>
      </c>
      <c r="CN142" s="3">
        <v>0</v>
      </c>
      <c r="CO142" s="3">
        <v>1</v>
      </c>
      <c r="CP142" s="3">
        <v>0</v>
      </c>
      <c r="CQ142" s="3">
        <v>0</v>
      </c>
      <c r="CR142" s="3">
        <v>0</v>
      </c>
      <c r="CS142" s="3">
        <v>0</v>
      </c>
      <c r="CT142" s="3">
        <v>0</v>
      </c>
      <c r="CU142" s="1" t="s">
        <v>157</v>
      </c>
      <c r="DD142" s="7"/>
      <c r="DQ142" s="1" t="s">
        <v>157</v>
      </c>
      <c r="DZ142" s="7"/>
      <c r="EM142" s="1" t="s">
        <v>157</v>
      </c>
      <c r="EV142" s="7"/>
      <c r="FJ142" s="1">
        <v>21720062</v>
      </c>
      <c r="FK142" s="1" t="s">
        <v>280</v>
      </c>
      <c r="FL142" s="1" t="s">
        <v>281</v>
      </c>
      <c r="FM142" s="1">
        <v>33</v>
      </c>
    </row>
    <row r="143" spans="1:169" x14ac:dyDescent="0.25">
      <c r="A143" s="1" t="s">
        <v>1054</v>
      </c>
      <c r="B143" s="1" t="s">
        <v>175</v>
      </c>
      <c r="C143" s="1" t="s">
        <v>1137</v>
      </c>
      <c r="D143" s="3" t="s">
        <v>1284</v>
      </c>
      <c r="E143" s="12" t="s">
        <v>1174</v>
      </c>
      <c r="F143" s="3" t="s">
        <v>1234</v>
      </c>
      <c r="G143" s="1" t="s">
        <v>282</v>
      </c>
      <c r="H143" s="1" t="s">
        <v>1392</v>
      </c>
      <c r="I143" s="1" t="s">
        <v>165</v>
      </c>
      <c r="J143" s="1" t="s">
        <v>153</v>
      </c>
      <c r="K143" s="1" t="s">
        <v>157</v>
      </c>
      <c r="T143" s="7"/>
      <c r="AG143" s="1" t="s">
        <v>157</v>
      </c>
      <c r="AP143" s="7"/>
      <c r="BC143" s="1" t="s">
        <v>154</v>
      </c>
      <c r="BD143" s="1" t="s">
        <v>154</v>
      </c>
      <c r="BF143" s="3">
        <v>50</v>
      </c>
      <c r="BG143" s="5">
        <v>50</v>
      </c>
      <c r="BH143" s="3">
        <v>13</v>
      </c>
      <c r="BI143" s="1" t="s">
        <v>160</v>
      </c>
      <c r="BJ143" s="3">
        <v>1</v>
      </c>
      <c r="BK143" s="3">
        <v>2</v>
      </c>
      <c r="BL143" s="7">
        <f>AVERAGE(BJ143:BK143)</f>
        <v>1.5</v>
      </c>
      <c r="BM143" s="1" t="s">
        <v>178</v>
      </c>
      <c r="BN143" s="3">
        <v>1</v>
      </c>
      <c r="BO143" s="3">
        <v>0</v>
      </c>
      <c r="BP143" s="3">
        <v>0</v>
      </c>
      <c r="BQ143" s="3">
        <v>0</v>
      </c>
      <c r="BR143" s="3">
        <v>0</v>
      </c>
      <c r="BS143" s="3">
        <v>0</v>
      </c>
      <c r="BT143" s="3">
        <v>1</v>
      </c>
      <c r="BU143" s="3">
        <v>0</v>
      </c>
      <c r="BV143" s="3">
        <v>0</v>
      </c>
      <c r="BW143" s="3">
        <v>0</v>
      </c>
      <c r="BX143" s="3">
        <v>0</v>
      </c>
      <c r="BY143" s="1" t="s">
        <v>157</v>
      </c>
      <c r="CH143" s="7"/>
      <c r="CU143" s="1" t="s">
        <v>154</v>
      </c>
      <c r="CV143" s="1" t="s">
        <v>154</v>
      </c>
      <c r="CW143" s="3">
        <v>125</v>
      </c>
      <c r="CX143" s="3">
        <v>100</v>
      </c>
      <c r="CY143" s="11">
        <f>CX143/CW143*100</f>
        <v>80</v>
      </c>
      <c r="CZ143" s="3">
        <v>13</v>
      </c>
      <c r="DA143" s="1" t="s">
        <v>160</v>
      </c>
      <c r="DB143" s="3">
        <v>1</v>
      </c>
      <c r="DC143" s="3">
        <v>2</v>
      </c>
      <c r="DD143" s="7">
        <f>AVERAGE(DB143:DC143)</f>
        <v>1.5</v>
      </c>
      <c r="DE143" s="1" t="s">
        <v>178</v>
      </c>
      <c r="DF143" s="3">
        <v>1</v>
      </c>
      <c r="DG143" s="3">
        <v>0</v>
      </c>
      <c r="DH143" s="3">
        <v>0</v>
      </c>
      <c r="DI143" s="3">
        <v>0</v>
      </c>
      <c r="DJ143" s="3">
        <v>0</v>
      </c>
      <c r="DK143" s="3">
        <v>0</v>
      </c>
      <c r="DL143" s="3">
        <v>1</v>
      </c>
      <c r="DM143" s="3">
        <v>0</v>
      </c>
      <c r="DN143" s="3">
        <v>0</v>
      </c>
      <c r="DO143" s="3">
        <v>0</v>
      </c>
      <c r="DP143" s="3">
        <v>0</v>
      </c>
      <c r="DQ143" s="1" t="s">
        <v>154</v>
      </c>
      <c r="DR143" s="1" t="s">
        <v>154</v>
      </c>
      <c r="DT143" s="3">
        <v>50</v>
      </c>
      <c r="DU143" s="5">
        <v>50</v>
      </c>
      <c r="DV143" s="3">
        <v>13</v>
      </c>
      <c r="DW143" s="1" t="s">
        <v>160</v>
      </c>
      <c r="DX143" s="3">
        <v>1</v>
      </c>
      <c r="DY143" s="3">
        <v>2</v>
      </c>
      <c r="DZ143" s="7">
        <f>AVERAGE(DX143:DY143)</f>
        <v>1.5</v>
      </c>
      <c r="EA143" s="1" t="s">
        <v>178</v>
      </c>
      <c r="EB143" s="3">
        <v>1</v>
      </c>
      <c r="EC143" s="3">
        <v>0</v>
      </c>
      <c r="ED143" s="3">
        <v>0</v>
      </c>
      <c r="EE143" s="3">
        <v>0</v>
      </c>
      <c r="EF143" s="3">
        <v>0</v>
      </c>
      <c r="EG143" s="3">
        <v>0</v>
      </c>
      <c r="EH143" s="3">
        <v>1</v>
      </c>
      <c r="EI143" s="3">
        <v>0</v>
      </c>
      <c r="EJ143" s="3">
        <v>0</v>
      </c>
      <c r="EK143" s="3">
        <v>0</v>
      </c>
      <c r="EL143" s="3">
        <v>0</v>
      </c>
      <c r="EM143" s="1" t="s">
        <v>154</v>
      </c>
      <c r="EN143" s="1" t="s">
        <v>154</v>
      </c>
      <c r="EP143" s="5">
        <v>350</v>
      </c>
      <c r="EQ143" s="3">
        <v>350</v>
      </c>
      <c r="ER143" s="3">
        <v>13</v>
      </c>
      <c r="ES143" s="1" t="s">
        <v>160</v>
      </c>
      <c r="ET143" s="3">
        <v>1</v>
      </c>
      <c r="EU143" s="3">
        <v>2</v>
      </c>
      <c r="EV143" s="7">
        <f>AVERAGE(ET143:EU143)</f>
        <v>1.5</v>
      </c>
      <c r="EW143" s="1" t="s">
        <v>178</v>
      </c>
      <c r="EX143" s="3">
        <v>1</v>
      </c>
      <c r="EY143" s="3">
        <v>0</v>
      </c>
      <c r="EZ143" s="3">
        <v>0</v>
      </c>
      <c r="FA143" s="3">
        <v>0</v>
      </c>
      <c r="FB143" s="3">
        <v>0</v>
      </c>
      <c r="FC143" s="3">
        <v>0</v>
      </c>
      <c r="FD143" s="3">
        <v>1</v>
      </c>
      <c r="FE143" s="3">
        <v>0</v>
      </c>
      <c r="FF143" s="3">
        <v>0</v>
      </c>
      <c r="FG143" s="3">
        <v>0</v>
      </c>
      <c r="FH143" s="3">
        <v>0</v>
      </c>
      <c r="FJ143" s="1">
        <v>21720486</v>
      </c>
      <c r="FK143" s="1" t="s">
        <v>283</v>
      </c>
      <c r="FL143" s="1" t="s">
        <v>284</v>
      </c>
      <c r="FM143" s="1">
        <v>34</v>
      </c>
    </row>
    <row r="144" spans="1:169" x14ac:dyDescent="0.25">
      <c r="A144" s="1" t="s">
        <v>1055</v>
      </c>
      <c r="B144" s="1" t="s">
        <v>175</v>
      </c>
      <c r="C144" s="1" t="s">
        <v>1137</v>
      </c>
      <c r="D144" s="3" t="s">
        <v>1284</v>
      </c>
      <c r="E144" s="12" t="s">
        <v>1174</v>
      </c>
      <c r="F144" s="3" t="s">
        <v>1234</v>
      </c>
      <c r="G144" s="1" t="s">
        <v>285</v>
      </c>
      <c r="H144" s="1" t="s">
        <v>504</v>
      </c>
      <c r="I144" s="1" t="s">
        <v>165</v>
      </c>
      <c r="J144" s="1" t="s">
        <v>153</v>
      </c>
      <c r="K144" s="1" t="s">
        <v>157</v>
      </c>
      <c r="T144" s="7"/>
      <c r="AG144" s="1" t="s">
        <v>157</v>
      </c>
      <c r="AP144" s="7"/>
      <c r="BC144" s="1" t="s">
        <v>154</v>
      </c>
      <c r="BD144" s="1" t="s">
        <v>154</v>
      </c>
      <c r="BF144" s="3">
        <v>50</v>
      </c>
      <c r="BG144" s="5">
        <v>50</v>
      </c>
      <c r="BH144" s="3">
        <v>23</v>
      </c>
      <c r="BI144" s="1" t="s">
        <v>160</v>
      </c>
      <c r="BJ144" s="3">
        <v>1</v>
      </c>
      <c r="BK144" s="3">
        <v>3</v>
      </c>
      <c r="BL144" s="7">
        <f>AVERAGE(BJ144:BK144)</f>
        <v>2</v>
      </c>
      <c r="BM144" s="1" t="s">
        <v>171</v>
      </c>
      <c r="BN144" s="3">
        <v>1</v>
      </c>
      <c r="BO144" s="3">
        <v>0</v>
      </c>
      <c r="BP144" s="3">
        <v>0</v>
      </c>
      <c r="BQ144" s="3">
        <v>0</v>
      </c>
      <c r="BR144" s="3">
        <v>0</v>
      </c>
      <c r="BS144" s="3">
        <v>1</v>
      </c>
      <c r="BT144" s="3">
        <v>0</v>
      </c>
      <c r="BU144" s="3">
        <v>0</v>
      </c>
      <c r="BV144" s="3">
        <v>0</v>
      </c>
      <c r="BW144" s="3">
        <v>0</v>
      </c>
      <c r="BX144" s="3">
        <v>0</v>
      </c>
      <c r="BY144" s="1" t="s">
        <v>157</v>
      </c>
      <c r="CH144" s="7"/>
      <c r="CU144" s="1" t="s">
        <v>154</v>
      </c>
      <c r="CV144" s="1" t="s">
        <v>154</v>
      </c>
      <c r="CW144" s="3">
        <v>125</v>
      </c>
      <c r="CX144" s="3">
        <v>100</v>
      </c>
      <c r="CY144" s="11">
        <f>CX144/CW144*100</f>
        <v>80</v>
      </c>
      <c r="CZ144" s="3">
        <v>13</v>
      </c>
      <c r="DA144" s="1" t="s">
        <v>160</v>
      </c>
      <c r="DB144" s="3">
        <v>1</v>
      </c>
      <c r="DC144" s="3">
        <v>2</v>
      </c>
      <c r="DD144" s="7">
        <f>AVERAGE(DB144:DC144)</f>
        <v>1.5</v>
      </c>
      <c r="DE144" s="1" t="s">
        <v>171</v>
      </c>
      <c r="DF144" s="3">
        <v>1</v>
      </c>
      <c r="DG144" s="3">
        <v>0</v>
      </c>
      <c r="DH144" s="3">
        <v>0</v>
      </c>
      <c r="DI144" s="3">
        <v>0</v>
      </c>
      <c r="DJ144" s="3">
        <v>0</v>
      </c>
      <c r="DK144" s="3">
        <v>1</v>
      </c>
      <c r="DL144" s="3">
        <v>0</v>
      </c>
      <c r="DM144" s="3">
        <v>0</v>
      </c>
      <c r="DN144" s="3">
        <v>0</v>
      </c>
      <c r="DO144" s="3">
        <v>0</v>
      </c>
      <c r="DP144" s="3">
        <v>0</v>
      </c>
      <c r="DQ144" s="1" t="s">
        <v>154</v>
      </c>
      <c r="DR144" s="1" t="s">
        <v>154</v>
      </c>
      <c r="DT144" s="3">
        <v>60</v>
      </c>
      <c r="DU144" s="5">
        <v>60</v>
      </c>
      <c r="DV144" s="3">
        <v>13</v>
      </c>
      <c r="DW144" s="1" t="s">
        <v>160</v>
      </c>
      <c r="DX144" s="3">
        <v>1</v>
      </c>
      <c r="DY144" s="3">
        <v>2</v>
      </c>
      <c r="DZ144" s="7">
        <f>AVERAGE(DX144:DY144)</f>
        <v>1.5</v>
      </c>
      <c r="EA144" s="1" t="s">
        <v>171</v>
      </c>
      <c r="EB144" s="3">
        <v>1</v>
      </c>
      <c r="EC144" s="3">
        <v>0</v>
      </c>
      <c r="ED144" s="3">
        <v>0</v>
      </c>
      <c r="EE144" s="3">
        <v>0</v>
      </c>
      <c r="EF144" s="3">
        <v>0</v>
      </c>
      <c r="EG144" s="3">
        <v>1</v>
      </c>
      <c r="EH144" s="3">
        <v>0</v>
      </c>
      <c r="EI144" s="3">
        <v>0</v>
      </c>
      <c r="EJ144" s="3">
        <v>0</v>
      </c>
      <c r="EK144" s="3">
        <v>0</v>
      </c>
      <c r="EL144" s="3">
        <v>0</v>
      </c>
      <c r="EM144" s="1" t="s">
        <v>154</v>
      </c>
      <c r="EN144" s="1" t="s">
        <v>154</v>
      </c>
      <c r="EP144" s="5">
        <v>300</v>
      </c>
      <c r="EQ144" s="3">
        <v>300</v>
      </c>
      <c r="ER144" s="3">
        <v>13</v>
      </c>
      <c r="ES144" s="1" t="s">
        <v>160</v>
      </c>
      <c r="ET144" s="3">
        <v>1</v>
      </c>
      <c r="EU144" s="3">
        <v>3</v>
      </c>
      <c r="EV144" s="7">
        <f>AVERAGE(ET144:EU144)</f>
        <v>2</v>
      </c>
      <c r="EW144" s="1" t="s">
        <v>171</v>
      </c>
      <c r="EX144" s="3">
        <v>1</v>
      </c>
      <c r="EY144" s="3">
        <v>0</v>
      </c>
      <c r="EZ144" s="3">
        <v>0</v>
      </c>
      <c r="FA144" s="3">
        <v>0</v>
      </c>
      <c r="FB144" s="3">
        <v>0</v>
      </c>
      <c r="FC144" s="3">
        <v>1</v>
      </c>
      <c r="FD144" s="3">
        <v>0</v>
      </c>
      <c r="FE144" s="3">
        <v>0</v>
      </c>
      <c r="FF144" s="3">
        <v>0</v>
      </c>
      <c r="FG144" s="3">
        <v>0</v>
      </c>
      <c r="FH144" s="3">
        <v>0</v>
      </c>
      <c r="FJ144" s="1">
        <v>21720730</v>
      </c>
      <c r="FK144" s="1" t="s">
        <v>286</v>
      </c>
      <c r="FL144" s="1" t="s">
        <v>287</v>
      </c>
      <c r="FM144" s="1">
        <v>35</v>
      </c>
    </row>
    <row r="145" spans="1:169" x14ac:dyDescent="0.25">
      <c r="A145" s="1" t="s">
        <v>1056</v>
      </c>
      <c r="B145" s="1" t="s">
        <v>175</v>
      </c>
      <c r="C145" s="1" t="s">
        <v>1137</v>
      </c>
      <c r="D145" s="3" t="s">
        <v>1284</v>
      </c>
      <c r="E145" s="12" t="s">
        <v>1174</v>
      </c>
      <c r="F145" s="3" t="s">
        <v>1234</v>
      </c>
      <c r="G145" s="1" t="s">
        <v>291</v>
      </c>
      <c r="H145" s="1" t="s">
        <v>1570</v>
      </c>
      <c r="I145" s="1" t="s">
        <v>165</v>
      </c>
      <c r="J145" s="1" t="s">
        <v>153</v>
      </c>
      <c r="K145" s="1" t="s">
        <v>157</v>
      </c>
      <c r="T145" s="7"/>
      <c r="AG145" s="1" t="s">
        <v>157</v>
      </c>
      <c r="AP145" s="7"/>
      <c r="BC145" s="1" t="s">
        <v>154</v>
      </c>
      <c r="BD145" s="1" t="s">
        <v>154</v>
      </c>
      <c r="BF145" s="3">
        <v>45</v>
      </c>
      <c r="BG145" s="5">
        <v>45</v>
      </c>
      <c r="BH145" s="3">
        <v>13</v>
      </c>
      <c r="BI145" s="1" t="s">
        <v>165</v>
      </c>
      <c r="BJ145" s="3">
        <v>1</v>
      </c>
      <c r="BK145" s="3">
        <v>2</v>
      </c>
      <c r="BL145" s="7">
        <f>AVERAGE(BJ145:BK145)</f>
        <v>1.5</v>
      </c>
      <c r="BM145" s="1" t="s">
        <v>172</v>
      </c>
      <c r="BN145" s="3">
        <v>1</v>
      </c>
      <c r="BO145" s="3">
        <v>0</v>
      </c>
      <c r="BP145" s="3">
        <v>0</v>
      </c>
      <c r="BQ145" s="3">
        <v>0</v>
      </c>
      <c r="BR145" s="3">
        <v>0</v>
      </c>
      <c r="BS145" s="3">
        <v>0</v>
      </c>
      <c r="BT145" s="3">
        <v>0</v>
      </c>
      <c r="BU145" s="3">
        <v>0</v>
      </c>
      <c r="BV145" s="3">
        <v>0</v>
      </c>
      <c r="BW145" s="3">
        <v>0</v>
      </c>
      <c r="BX145" s="3">
        <v>0</v>
      </c>
      <c r="BY145" s="1" t="s">
        <v>157</v>
      </c>
      <c r="CH145" s="7"/>
      <c r="CU145" s="1" t="s">
        <v>154</v>
      </c>
      <c r="CV145" s="1" t="s">
        <v>157</v>
      </c>
      <c r="CW145" s="3">
        <v>125</v>
      </c>
      <c r="CX145" s="3">
        <v>86</v>
      </c>
      <c r="CY145" s="11">
        <f>CX145/CW145*100</f>
        <v>68.8</v>
      </c>
      <c r="CZ145" s="3">
        <v>13</v>
      </c>
      <c r="DA145" s="1" t="s">
        <v>160</v>
      </c>
      <c r="DB145" s="3">
        <v>1</v>
      </c>
      <c r="DC145" s="3">
        <v>3</v>
      </c>
      <c r="DD145" s="7">
        <f>AVERAGE(DB145:DC145)</f>
        <v>2</v>
      </c>
      <c r="DE145" s="1" t="s">
        <v>172</v>
      </c>
      <c r="DF145" s="3">
        <v>1</v>
      </c>
      <c r="DG145" s="3">
        <v>0</v>
      </c>
      <c r="DH145" s="3">
        <v>0</v>
      </c>
      <c r="DI145" s="3">
        <v>0</v>
      </c>
      <c r="DJ145" s="3">
        <v>0</v>
      </c>
      <c r="DK145" s="3">
        <v>0</v>
      </c>
      <c r="DL145" s="3">
        <v>0</v>
      </c>
      <c r="DM145" s="3">
        <v>0</v>
      </c>
      <c r="DN145" s="3">
        <v>0</v>
      </c>
      <c r="DO145" s="3">
        <v>0</v>
      </c>
      <c r="DP145" s="3">
        <v>0</v>
      </c>
      <c r="DQ145" s="1" t="s">
        <v>154</v>
      </c>
      <c r="DR145" s="1" t="s">
        <v>154</v>
      </c>
      <c r="DT145" s="3">
        <v>43</v>
      </c>
      <c r="DU145" s="5">
        <v>43</v>
      </c>
      <c r="DV145" s="3">
        <v>13</v>
      </c>
      <c r="DW145" s="1" t="s">
        <v>160</v>
      </c>
      <c r="DX145" s="3">
        <v>1</v>
      </c>
      <c r="DY145" s="3">
        <v>3</v>
      </c>
      <c r="DZ145" s="7">
        <f>AVERAGE(DX145:DY145)</f>
        <v>2</v>
      </c>
      <c r="EA145" s="1" t="s">
        <v>172</v>
      </c>
      <c r="EB145" s="3">
        <v>1</v>
      </c>
      <c r="EC145" s="3">
        <v>0</v>
      </c>
      <c r="ED145" s="3">
        <v>0</v>
      </c>
      <c r="EE145" s="3">
        <v>0</v>
      </c>
      <c r="EF145" s="3">
        <v>0</v>
      </c>
      <c r="EG145" s="3">
        <v>0</v>
      </c>
      <c r="EH145" s="3">
        <v>0</v>
      </c>
      <c r="EI145" s="3">
        <v>0</v>
      </c>
      <c r="EJ145" s="3">
        <v>0</v>
      </c>
      <c r="EK145" s="3">
        <v>0</v>
      </c>
      <c r="EL145" s="3">
        <v>0</v>
      </c>
      <c r="EM145" s="1" t="s">
        <v>154</v>
      </c>
      <c r="EN145" s="1" t="s">
        <v>154</v>
      </c>
      <c r="EP145" s="5">
        <v>241</v>
      </c>
      <c r="EQ145" s="3">
        <v>241</v>
      </c>
      <c r="ER145" s="3">
        <v>13</v>
      </c>
      <c r="ES145" s="1" t="s">
        <v>160</v>
      </c>
      <c r="ET145" s="3">
        <v>1</v>
      </c>
      <c r="EU145" s="3">
        <v>3</v>
      </c>
      <c r="EV145" s="7">
        <f>AVERAGE(ET145:EU145)</f>
        <v>2</v>
      </c>
      <c r="EW145" s="1" t="s">
        <v>172</v>
      </c>
      <c r="EX145" s="3">
        <v>1</v>
      </c>
      <c r="EY145" s="3">
        <v>0</v>
      </c>
      <c r="EZ145" s="3">
        <v>0</v>
      </c>
      <c r="FA145" s="3">
        <v>0</v>
      </c>
      <c r="FB145" s="3">
        <v>0</v>
      </c>
      <c r="FC145" s="3">
        <v>0</v>
      </c>
      <c r="FD145" s="3">
        <v>0</v>
      </c>
      <c r="FE145" s="3">
        <v>0</v>
      </c>
      <c r="FF145" s="3">
        <v>0</v>
      </c>
      <c r="FG145" s="3">
        <v>0</v>
      </c>
      <c r="FH145" s="3">
        <v>0</v>
      </c>
      <c r="FI145" s="1" t="s">
        <v>292</v>
      </c>
      <c r="FJ145" s="1">
        <v>21723316</v>
      </c>
      <c r="FK145" s="1" t="s">
        <v>293</v>
      </c>
      <c r="FL145" s="1" t="s">
        <v>294</v>
      </c>
      <c r="FM145" s="1">
        <v>37</v>
      </c>
    </row>
    <row r="146" spans="1:169" x14ac:dyDescent="0.25">
      <c r="A146" s="1" t="s">
        <v>1057</v>
      </c>
      <c r="B146" s="1" t="s">
        <v>175</v>
      </c>
      <c r="C146" s="1" t="s">
        <v>1137</v>
      </c>
      <c r="D146" s="3" t="s">
        <v>1284</v>
      </c>
      <c r="E146" s="12" t="s">
        <v>1174</v>
      </c>
      <c r="F146" s="3" t="s">
        <v>1234</v>
      </c>
      <c r="G146" s="1" t="s">
        <v>295</v>
      </c>
      <c r="H146" s="1" t="s">
        <v>1392</v>
      </c>
      <c r="I146" s="1" t="s">
        <v>165</v>
      </c>
      <c r="J146" s="1" t="s">
        <v>153</v>
      </c>
      <c r="K146" s="1" t="s">
        <v>157</v>
      </c>
      <c r="T146" s="7"/>
      <c r="AG146" s="1" t="s">
        <v>157</v>
      </c>
      <c r="AP146" s="7"/>
      <c r="BC146" s="1" t="s">
        <v>154</v>
      </c>
      <c r="BD146" s="1" t="s">
        <v>154</v>
      </c>
      <c r="BF146" s="3">
        <v>47</v>
      </c>
      <c r="BG146" s="5">
        <v>47</v>
      </c>
      <c r="BH146" s="3">
        <v>13</v>
      </c>
      <c r="BI146" s="1" t="s">
        <v>160</v>
      </c>
      <c r="BJ146" s="3">
        <v>1</v>
      </c>
      <c r="BK146" s="3">
        <v>2</v>
      </c>
      <c r="BL146" s="7">
        <f>AVERAGE(BJ146:BK146)</f>
        <v>1.5</v>
      </c>
      <c r="BM146" s="1" t="s">
        <v>206</v>
      </c>
      <c r="BN146" s="3">
        <v>1</v>
      </c>
      <c r="BO146" s="3">
        <v>0</v>
      </c>
      <c r="BP146" s="3">
        <v>0</v>
      </c>
      <c r="BQ146" s="3">
        <v>0</v>
      </c>
      <c r="BR146" s="3">
        <v>0</v>
      </c>
      <c r="BS146" s="3">
        <v>1</v>
      </c>
      <c r="BT146" s="3">
        <v>1</v>
      </c>
      <c r="BU146" s="3">
        <v>0</v>
      </c>
      <c r="BV146" s="3">
        <v>0</v>
      </c>
      <c r="BW146" s="3">
        <v>0</v>
      </c>
      <c r="BX146" s="3">
        <v>0</v>
      </c>
      <c r="BY146" s="1" t="s">
        <v>157</v>
      </c>
      <c r="CH146" s="7"/>
      <c r="CU146" s="1" t="s">
        <v>154</v>
      </c>
      <c r="CV146" s="1" t="s">
        <v>154</v>
      </c>
      <c r="CW146" s="3">
        <v>125</v>
      </c>
      <c r="CX146" s="3">
        <v>91</v>
      </c>
      <c r="CY146" s="11">
        <f>CX146/CW146*100</f>
        <v>72.8</v>
      </c>
      <c r="CZ146" s="3">
        <v>13</v>
      </c>
      <c r="DA146" s="1" t="s">
        <v>160</v>
      </c>
      <c r="DB146" s="3">
        <v>1</v>
      </c>
      <c r="DC146" s="3">
        <v>3</v>
      </c>
      <c r="DD146" s="7">
        <f>AVERAGE(DB146:DC146)</f>
        <v>2</v>
      </c>
      <c r="DE146" s="1" t="s">
        <v>171</v>
      </c>
      <c r="DF146" s="3">
        <v>1</v>
      </c>
      <c r="DG146" s="3">
        <v>0</v>
      </c>
      <c r="DH146" s="3">
        <v>0</v>
      </c>
      <c r="DI146" s="3">
        <v>0</v>
      </c>
      <c r="DJ146" s="3">
        <v>0</v>
      </c>
      <c r="DK146" s="3">
        <v>1</v>
      </c>
      <c r="DL146" s="3">
        <v>0</v>
      </c>
      <c r="DM146" s="3">
        <v>0</v>
      </c>
      <c r="DN146" s="3">
        <v>0</v>
      </c>
      <c r="DO146" s="3">
        <v>0</v>
      </c>
      <c r="DP146" s="3">
        <v>0</v>
      </c>
      <c r="DQ146" s="1" t="s">
        <v>154</v>
      </c>
      <c r="DR146" s="1" t="s">
        <v>154</v>
      </c>
      <c r="DT146" s="3">
        <v>43</v>
      </c>
      <c r="DU146" s="5">
        <v>43</v>
      </c>
      <c r="DV146" s="3">
        <v>23</v>
      </c>
      <c r="DW146" s="1" t="s">
        <v>165</v>
      </c>
      <c r="DX146" s="3">
        <v>1</v>
      </c>
      <c r="DY146" s="3">
        <v>3</v>
      </c>
      <c r="DZ146" s="7">
        <f>AVERAGE(DX146:DY146)</f>
        <v>2</v>
      </c>
      <c r="EA146" s="1" t="s">
        <v>206</v>
      </c>
      <c r="EB146" s="3">
        <v>1</v>
      </c>
      <c r="EC146" s="3">
        <v>0</v>
      </c>
      <c r="ED146" s="3">
        <v>0</v>
      </c>
      <c r="EE146" s="3">
        <v>0</v>
      </c>
      <c r="EF146" s="3">
        <v>0</v>
      </c>
      <c r="EG146" s="3">
        <v>1</v>
      </c>
      <c r="EH146" s="3">
        <v>1</v>
      </c>
      <c r="EI146" s="3">
        <v>0</v>
      </c>
      <c r="EJ146" s="3">
        <v>0</v>
      </c>
      <c r="EK146" s="3">
        <v>0</v>
      </c>
      <c r="EL146" s="3">
        <v>0</v>
      </c>
      <c r="EM146" s="1" t="s">
        <v>154</v>
      </c>
      <c r="EN146" s="1" t="s">
        <v>154</v>
      </c>
      <c r="EP146" s="5">
        <v>218</v>
      </c>
      <c r="EQ146" s="3">
        <v>218</v>
      </c>
      <c r="ER146" s="3">
        <v>13</v>
      </c>
      <c r="ES146" s="1" t="s">
        <v>165</v>
      </c>
      <c r="ET146" s="3">
        <v>1</v>
      </c>
      <c r="EU146" s="3">
        <v>3</v>
      </c>
      <c r="EV146" s="7">
        <f>AVERAGE(ET146:EU146)</f>
        <v>2</v>
      </c>
      <c r="EW146" s="1" t="s">
        <v>206</v>
      </c>
      <c r="EX146" s="3">
        <v>1</v>
      </c>
      <c r="EY146" s="3">
        <v>0</v>
      </c>
      <c r="EZ146" s="3">
        <v>0</v>
      </c>
      <c r="FA146" s="3">
        <v>0</v>
      </c>
      <c r="FB146" s="3">
        <v>0</v>
      </c>
      <c r="FC146" s="3">
        <v>1</v>
      </c>
      <c r="FD146" s="3">
        <v>1</v>
      </c>
      <c r="FE146" s="3">
        <v>0</v>
      </c>
      <c r="FF146" s="3">
        <v>0</v>
      </c>
      <c r="FG146" s="3">
        <v>0</v>
      </c>
      <c r="FH146" s="3">
        <v>0</v>
      </c>
      <c r="FI146" s="1" t="s">
        <v>296</v>
      </c>
      <c r="FJ146" s="1">
        <v>21723525</v>
      </c>
      <c r="FK146" s="1" t="s">
        <v>297</v>
      </c>
      <c r="FL146" s="1" t="s">
        <v>298</v>
      </c>
      <c r="FM146" s="1">
        <v>38</v>
      </c>
    </row>
    <row r="147" spans="1:169" x14ac:dyDescent="0.25">
      <c r="A147" s="1" t="s">
        <v>1067</v>
      </c>
      <c r="B147" s="1" t="s">
        <v>175</v>
      </c>
      <c r="C147" s="1" t="s">
        <v>1137</v>
      </c>
      <c r="D147" s="3" t="s">
        <v>1284</v>
      </c>
      <c r="E147" s="12" t="s">
        <v>1174</v>
      </c>
      <c r="F147" s="3" t="s">
        <v>1234</v>
      </c>
      <c r="G147" s="1" t="s">
        <v>273</v>
      </c>
      <c r="H147" s="1" t="s">
        <v>1384</v>
      </c>
      <c r="I147" s="1" t="s">
        <v>165</v>
      </c>
      <c r="J147" s="1" t="s">
        <v>153</v>
      </c>
      <c r="K147" s="1" t="s">
        <v>154</v>
      </c>
      <c r="L147" s="1" t="s">
        <v>154</v>
      </c>
      <c r="N147" s="3">
        <v>350</v>
      </c>
      <c r="O147" s="5">
        <v>350</v>
      </c>
      <c r="P147" s="3">
        <v>18</v>
      </c>
      <c r="Q147" s="1" t="s">
        <v>160</v>
      </c>
      <c r="R147" s="3">
        <v>3</v>
      </c>
      <c r="S147" s="3">
        <v>7</v>
      </c>
      <c r="T147" s="7">
        <f>AVERAGE(R147:S147)</f>
        <v>5</v>
      </c>
      <c r="U147" s="1" t="s">
        <v>171</v>
      </c>
      <c r="V147" s="3">
        <v>1</v>
      </c>
      <c r="W147" s="3">
        <v>0</v>
      </c>
      <c r="X147" s="3">
        <v>0</v>
      </c>
      <c r="Y147" s="3">
        <v>0</v>
      </c>
      <c r="Z147" s="3">
        <v>0</v>
      </c>
      <c r="AA147" s="3">
        <v>1</v>
      </c>
      <c r="AB147" s="3">
        <v>0</v>
      </c>
      <c r="AC147" s="3">
        <v>0</v>
      </c>
      <c r="AD147" s="3">
        <v>0</v>
      </c>
      <c r="AE147" s="3">
        <v>0</v>
      </c>
      <c r="AF147" s="3">
        <v>0</v>
      </c>
      <c r="AG147" s="1" t="s">
        <v>154</v>
      </c>
      <c r="AH147" s="1" t="s">
        <v>154</v>
      </c>
      <c r="AJ147" s="3">
        <v>350</v>
      </c>
      <c r="AK147" s="5">
        <v>350</v>
      </c>
      <c r="AL147" s="3">
        <v>18</v>
      </c>
      <c r="AM147" s="1" t="s">
        <v>160</v>
      </c>
      <c r="AN147" s="3">
        <v>3</v>
      </c>
      <c r="AO147" s="3">
        <v>7</v>
      </c>
      <c r="AP147" s="7">
        <f>AVERAGE(AN147:AO147)</f>
        <v>5</v>
      </c>
      <c r="AQ147" s="1" t="s">
        <v>171</v>
      </c>
      <c r="AR147" s="3">
        <v>1</v>
      </c>
      <c r="AS147" s="3">
        <v>0</v>
      </c>
      <c r="AT147" s="3">
        <v>0</v>
      </c>
      <c r="AU147" s="3">
        <v>0</v>
      </c>
      <c r="AV147" s="3">
        <v>0</v>
      </c>
      <c r="AW147" s="3">
        <v>1</v>
      </c>
      <c r="AX147" s="3">
        <v>0</v>
      </c>
      <c r="AY147" s="3">
        <v>0</v>
      </c>
      <c r="AZ147" s="3">
        <v>0</v>
      </c>
      <c r="BA147" s="3">
        <v>0</v>
      </c>
      <c r="BB147" s="3">
        <v>0</v>
      </c>
      <c r="BC147" s="1" t="s">
        <v>157</v>
      </c>
      <c r="BL147" s="7"/>
      <c r="BY147" s="1" t="s">
        <v>157</v>
      </c>
      <c r="CH147" s="7"/>
      <c r="CU147" s="1" t="s">
        <v>157</v>
      </c>
      <c r="DD147" s="7"/>
      <c r="DQ147" s="1" t="s">
        <v>157</v>
      </c>
      <c r="DZ147" s="7"/>
      <c r="EM147" s="1" t="s">
        <v>157</v>
      </c>
      <c r="EV147" s="7"/>
      <c r="FJ147" s="1">
        <v>21719327</v>
      </c>
      <c r="FK147" s="1" t="s">
        <v>274</v>
      </c>
      <c r="FL147" s="1" t="s">
        <v>275</v>
      </c>
      <c r="FM147" s="1">
        <v>31</v>
      </c>
    </row>
    <row r="148" spans="1:169" x14ac:dyDescent="0.25">
      <c r="A148" s="1" t="s">
        <v>1054</v>
      </c>
      <c r="B148" s="1" t="s">
        <v>168</v>
      </c>
      <c r="C148" s="1" t="s">
        <v>1139</v>
      </c>
      <c r="D148" s="3" t="s">
        <v>1286</v>
      </c>
      <c r="E148" s="12" t="s">
        <v>1190</v>
      </c>
      <c r="F148" s="3" t="s">
        <v>1250</v>
      </c>
      <c r="G148" s="1" t="s">
        <v>500</v>
      </c>
      <c r="H148" s="1" t="s">
        <v>1584</v>
      </c>
      <c r="I148" s="1" t="s">
        <v>162</v>
      </c>
      <c r="J148" s="1" t="s">
        <v>153</v>
      </c>
      <c r="K148" s="1" t="s">
        <v>154</v>
      </c>
      <c r="L148" s="1" t="s">
        <v>154</v>
      </c>
      <c r="N148" s="3">
        <v>370</v>
      </c>
      <c r="O148" s="5">
        <v>370</v>
      </c>
      <c r="P148" s="3">
        <v>18</v>
      </c>
      <c r="Q148" s="1" t="s">
        <v>160</v>
      </c>
      <c r="R148" s="3">
        <v>7</v>
      </c>
      <c r="T148" s="7">
        <f>AVERAGE(R148:S148)</f>
        <v>7</v>
      </c>
      <c r="U148" s="1" t="s">
        <v>501</v>
      </c>
      <c r="V148" s="3">
        <v>1</v>
      </c>
      <c r="W148" s="3">
        <v>1</v>
      </c>
      <c r="X148" s="3">
        <v>0</v>
      </c>
      <c r="Y148" s="3">
        <v>1</v>
      </c>
      <c r="Z148" s="3">
        <v>0</v>
      </c>
      <c r="AA148" s="3">
        <v>0</v>
      </c>
      <c r="AB148" s="3">
        <v>0</v>
      </c>
      <c r="AC148" s="3">
        <v>0</v>
      </c>
      <c r="AD148" s="3">
        <v>0</v>
      </c>
      <c r="AE148" s="3">
        <v>0</v>
      </c>
      <c r="AF148" s="3">
        <v>0</v>
      </c>
      <c r="AG148" s="1" t="s">
        <v>154</v>
      </c>
      <c r="AH148" s="1" t="s">
        <v>154</v>
      </c>
      <c r="AJ148" s="3">
        <v>350</v>
      </c>
      <c r="AK148" s="5">
        <v>350</v>
      </c>
      <c r="AL148" s="3">
        <v>18</v>
      </c>
      <c r="AM148" s="1" t="s">
        <v>160</v>
      </c>
      <c r="AN148" s="3">
        <v>7</v>
      </c>
      <c r="AP148" s="7">
        <f>AVERAGE(AN148:AO148)</f>
        <v>7</v>
      </c>
      <c r="AQ148" s="1" t="s">
        <v>501</v>
      </c>
      <c r="AR148" s="3">
        <v>1</v>
      </c>
      <c r="AS148" s="3">
        <v>1</v>
      </c>
      <c r="AT148" s="3">
        <v>0</v>
      </c>
      <c r="AU148" s="3">
        <v>1</v>
      </c>
      <c r="AV148" s="3">
        <v>0</v>
      </c>
      <c r="AW148" s="3">
        <v>0</v>
      </c>
      <c r="AX148" s="3">
        <v>0</v>
      </c>
      <c r="AY148" s="3">
        <v>0</v>
      </c>
      <c r="AZ148" s="3">
        <v>0</v>
      </c>
      <c r="BA148" s="3">
        <v>0</v>
      </c>
      <c r="BB148" s="3">
        <v>0</v>
      </c>
      <c r="BC148" s="1" t="s">
        <v>154</v>
      </c>
      <c r="BD148" s="1" t="s">
        <v>154</v>
      </c>
      <c r="BF148" s="1">
        <v>100</v>
      </c>
      <c r="BG148" s="4">
        <v>100</v>
      </c>
      <c r="BH148" s="3">
        <v>17</v>
      </c>
      <c r="BI148" s="1" t="s">
        <v>160</v>
      </c>
      <c r="BJ148" s="3">
        <v>1</v>
      </c>
      <c r="BL148" s="7">
        <f t="shared" ref="BL148:BL154" si="230">AVERAGE(BJ148:BK148)</f>
        <v>1</v>
      </c>
      <c r="BM148" s="1" t="s">
        <v>501</v>
      </c>
      <c r="BN148" s="3">
        <v>1</v>
      </c>
      <c r="BO148" s="3">
        <v>1</v>
      </c>
      <c r="BP148" s="3">
        <v>0</v>
      </c>
      <c r="BQ148" s="3">
        <v>1</v>
      </c>
      <c r="BR148" s="3">
        <v>0</v>
      </c>
      <c r="BS148" s="3">
        <v>0</v>
      </c>
      <c r="BT148" s="3">
        <v>0</v>
      </c>
      <c r="BU148" s="3">
        <v>0</v>
      </c>
      <c r="BV148" s="3">
        <v>0</v>
      </c>
      <c r="BW148" s="3">
        <v>0</v>
      </c>
      <c r="BX148" s="3">
        <v>0</v>
      </c>
      <c r="BY148" s="1" t="s">
        <v>154</v>
      </c>
      <c r="BZ148" s="1" t="s">
        <v>157</v>
      </c>
      <c r="CA148" s="3">
        <v>10</v>
      </c>
      <c r="CB148" s="3">
        <v>100</v>
      </c>
      <c r="CC148" s="5">
        <v>200</v>
      </c>
      <c r="CD148" s="3">
        <v>17</v>
      </c>
      <c r="CE148" s="1" t="s">
        <v>160</v>
      </c>
      <c r="CF148" s="3">
        <v>1</v>
      </c>
      <c r="CH148" s="7">
        <f t="shared" ref="CH148:CH154" si="231">AVERAGE(CF148:CG148)</f>
        <v>1</v>
      </c>
      <c r="CI148" s="1" t="s">
        <v>501</v>
      </c>
      <c r="CJ148" s="3">
        <v>1</v>
      </c>
      <c r="CK148" s="3">
        <v>1</v>
      </c>
      <c r="CL148" s="3">
        <v>0</v>
      </c>
      <c r="CM148" s="3">
        <v>1</v>
      </c>
      <c r="CN148" s="3">
        <v>0</v>
      </c>
      <c r="CO148" s="3">
        <v>0</v>
      </c>
      <c r="CP148" s="3">
        <v>0</v>
      </c>
      <c r="CQ148" s="3">
        <v>0</v>
      </c>
      <c r="CR148" s="3">
        <v>0</v>
      </c>
      <c r="CS148" s="3">
        <v>0</v>
      </c>
      <c r="CT148" s="3">
        <v>0</v>
      </c>
      <c r="CU148" s="1" t="s">
        <v>154</v>
      </c>
      <c r="CV148" s="1" t="s">
        <v>154</v>
      </c>
      <c r="CW148" s="3">
        <v>70</v>
      </c>
      <c r="CX148" s="3">
        <v>90</v>
      </c>
      <c r="CY148" s="11">
        <f>CX148/CW148*100</f>
        <v>128.57142857142858</v>
      </c>
      <c r="CZ148" s="3">
        <v>17</v>
      </c>
      <c r="DA148" s="1" t="s">
        <v>160</v>
      </c>
      <c r="DB148" s="3">
        <v>1</v>
      </c>
      <c r="DD148" s="7">
        <f t="shared" ref="DD148:DD154" si="232">AVERAGE(DB148:DC148)</f>
        <v>1</v>
      </c>
      <c r="DE148" s="1" t="s">
        <v>501</v>
      </c>
      <c r="DF148" s="3">
        <v>1</v>
      </c>
      <c r="DG148" s="3">
        <v>1</v>
      </c>
      <c r="DH148" s="3">
        <v>0</v>
      </c>
      <c r="DI148" s="3">
        <v>1</v>
      </c>
      <c r="DJ148" s="3">
        <v>0</v>
      </c>
      <c r="DK148" s="3">
        <v>0</v>
      </c>
      <c r="DL148" s="3">
        <v>0</v>
      </c>
      <c r="DM148" s="3">
        <v>0</v>
      </c>
      <c r="DN148" s="3">
        <v>0</v>
      </c>
      <c r="DO148" s="3">
        <v>0</v>
      </c>
      <c r="DP148" s="3">
        <v>0</v>
      </c>
      <c r="DQ148" s="1" t="s">
        <v>154</v>
      </c>
      <c r="DR148" s="1" t="s">
        <v>157</v>
      </c>
      <c r="DS148" s="3">
        <v>110</v>
      </c>
      <c r="DT148" s="3">
        <v>80</v>
      </c>
      <c r="DU148" s="11">
        <f>DT148/DS148*100</f>
        <v>72.727272727272734</v>
      </c>
      <c r="DV148" s="3">
        <v>17</v>
      </c>
      <c r="DW148" s="1" t="s">
        <v>160</v>
      </c>
      <c r="DX148" s="3">
        <v>1</v>
      </c>
      <c r="DY148" s="3">
        <v>2</v>
      </c>
      <c r="DZ148" s="7">
        <f t="shared" ref="DZ148:DZ154" si="233">AVERAGE(DX148:DY148)</f>
        <v>1.5</v>
      </c>
      <c r="EA148" s="1" t="s">
        <v>501</v>
      </c>
      <c r="EB148" s="3">
        <v>1</v>
      </c>
      <c r="EC148" s="3">
        <v>1</v>
      </c>
      <c r="ED148" s="3">
        <v>0</v>
      </c>
      <c r="EE148" s="3">
        <v>1</v>
      </c>
      <c r="EF148" s="3">
        <v>0</v>
      </c>
      <c r="EG148" s="3">
        <v>0</v>
      </c>
      <c r="EH148" s="3">
        <v>0</v>
      </c>
      <c r="EI148" s="3">
        <v>0</v>
      </c>
      <c r="EJ148" s="3">
        <v>0</v>
      </c>
      <c r="EK148" s="3">
        <v>0</v>
      </c>
      <c r="EL148" s="3">
        <v>0</v>
      </c>
      <c r="EM148" s="1" t="s">
        <v>154</v>
      </c>
      <c r="EN148" s="1" t="s">
        <v>154</v>
      </c>
      <c r="EP148" s="5">
        <v>300</v>
      </c>
      <c r="EQ148" s="3">
        <v>300</v>
      </c>
      <c r="ER148" s="3">
        <v>17</v>
      </c>
      <c r="ES148" s="1" t="s">
        <v>160</v>
      </c>
      <c r="ET148" s="3">
        <v>1</v>
      </c>
      <c r="EV148" s="7">
        <f t="shared" ref="EV148:EV154" si="234">AVERAGE(ET148:EU148)</f>
        <v>1</v>
      </c>
      <c r="EW148" s="1" t="s">
        <v>501</v>
      </c>
      <c r="EX148" s="3">
        <v>1</v>
      </c>
      <c r="EY148" s="3">
        <v>1</v>
      </c>
      <c r="EZ148" s="3">
        <v>0</v>
      </c>
      <c r="FA148" s="3">
        <v>1</v>
      </c>
      <c r="FB148" s="3">
        <v>0</v>
      </c>
      <c r="FC148" s="3">
        <v>0</v>
      </c>
      <c r="FD148" s="3">
        <v>0</v>
      </c>
      <c r="FE148" s="3">
        <v>0</v>
      </c>
      <c r="FF148" s="3">
        <v>0</v>
      </c>
      <c r="FG148" s="3">
        <v>0</v>
      </c>
      <c r="FH148" s="3">
        <v>0</v>
      </c>
      <c r="FJ148" s="1">
        <v>21783201</v>
      </c>
      <c r="FK148" s="1" t="s">
        <v>502</v>
      </c>
      <c r="FL148" s="1" t="s">
        <v>503</v>
      </c>
      <c r="FM148" s="1">
        <v>98</v>
      </c>
    </row>
    <row r="149" spans="1:169" x14ac:dyDescent="0.25">
      <c r="A149" s="1" t="s">
        <v>944</v>
      </c>
      <c r="B149" s="1" t="s">
        <v>175</v>
      </c>
      <c r="C149" s="17" t="s">
        <v>1145</v>
      </c>
      <c r="D149" s="3" t="s">
        <v>1293</v>
      </c>
      <c r="E149" s="12" t="s">
        <v>1215</v>
      </c>
      <c r="F149" s="3" t="s">
        <v>1277</v>
      </c>
      <c r="G149" s="1" t="s">
        <v>176</v>
      </c>
      <c r="H149" s="1" t="s">
        <v>1526</v>
      </c>
      <c r="I149" s="1" t="s">
        <v>162</v>
      </c>
      <c r="J149" s="1" t="s">
        <v>159</v>
      </c>
      <c r="K149" s="1" t="s">
        <v>154</v>
      </c>
      <c r="L149" s="1" t="s">
        <v>154</v>
      </c>
      <c r="N149" s="3">
        <v>360</v>
      </c>
      <c r="O149" s="5">
        <v>360</v>
      </c>
      <c r="P149" s="3">
        <v>18</v>
      </c>
      <c r="Q149" s="1" t="s">
        <v>165</v>
      </c>
      <c r="R149" s="3">
        <v>2</v>
      </c>
      <c r="S149" s="3">
        <v>7</v>
      </c>
      <c r="T149" s="7">
        <f>AVERAGE(R149:S149)</f>
        <v>4.5</v>
      </c>
      <c r="U149" s="1" t="s">
        <v>178</v>
      </c>
      <c r="V149" s="3">
        <v>1</v>
      </c>
      <c r="W149" s="3">
        <v>0</v>
      </c>
      <c r="X149" s="3">
        <v>0</v>
      </c>
      <c r="Y149" s="3">
        <v>0</v>
      </c>
      <c r="Z149" s="3">
        <v>0</v>
      </c>
      <c r="AA149" s="3">
        <v>0</v>
      </c>
      <c r="AB149" s="3">
        <v>1</v>
      </c>
      <c r="AC149" s="3">
        <v>0</v>
      </c>
      <c r="AD149" s="3">
        <v>0</v>
      </c>
      <c r="AE149" s="3">
        <v>0</v>
      </c>
      <c r="AF149" s="3">
        <v>0</v>
      </c>
      <c r="AG149" s="1" t="s">
        <v>154</v>
      </c>
      <c r="AH149" s="1" t="s">
        <v>154</v>
      </c>
      <c r="AJ149" s="3">
        <v>350</v>
      </c>
      <c r="AK149" s="5">
        <v>350</v>
      </c>
      <c r="AL149" s="3">
        <v>18</v>
      </c>
      <c r="AM149" s="1" t="s">
        <v>165</v>
      </c>
      <c r="AN149" s="3">
        <v>2</v>
      </c>
      <c r="AO149" s="3">
        <v>7</v>
      </c>
      <c r="AP149" s="7">
        <f>AVERAGE(AN149:AO149)</f>
        <v>4.5</v>
      </c>
      <c r="AQ149" s="1" t="s">
        <v>199</v>
      </c>
      <c r="AR149" s="3">
        <v>1</v>
      </c>
      <c r="AS149" s="3">
        <v>1</v>
      </c>
      <c r="AT149" s="3">
        <v>1</v>
      </c>
      <c r="AU149" s="3">
        <v>0</v>
      </c>
      <c r="AV149" s="3">
        <v>0</v>
      </c>
      <c r="AW149" s="3">
        <v>0</v>
      </c>
      <c r="AX149" s="3">
        <v>0</v>
      </c>
      <c r="AY149" s="3">
        <v>1</v>
      </c>
      <c r="AZ149" s="3">
        <v>0</v>
      </c>
      <c r="BA149" s="3">
        <v>0</v>
      </c>
      <c r="BB149" s="3">
        <v>0</v>
      </c>
      <c r="BC149" s="1" t="s">
        <v>154</v>
      </c>
      <c r="BD149" s="1" t="s">
        <v>154</v>
      </c>
      <c r="BF149" s="3">
        <v>80</v>
      </c>
      <c r="BG149" s="5">
        <v>80</v>
      </c>
      <c r="BH149" s="3">
        <v>18</v>
      </c>
      <c r="BI149" s="1" t="s">
        <v>160</v>
      </c>
      <c r="BJ149" s="3">
        <v>3</v>
      </c>
      <c r="BK149" s="3">
        <v>7</v>
      </c>
      <c r="BL149" s="7">
        <f t="shared" si="230"/>
        <v>5</v>
      </c>
      <c r="BM149" s="1" t="s">
        <v>178</v>
      </c>
      <c r="BN149" s="3">
        <v>1</v>
      </c>
      <c r="BO149" s="3">
        <v>0</v>
      </c>
      <c r="BP149" s="3">
        <v>0</v>
      </c>
      <c r="BQ149" s="3">
        <v>0</v>
      </c>
      <c r="BR149" s="3">
        <v>0</v>
      </c>
      <c r="BS149" s="3">
        <v>0</v>
      </c>
      <c r="BT149" s="3">
        <v>1</v>
      </c>
      <c r="BU149" s="3">
        <v>0</v>
      </c>
      <c r="BV149" s="3">
        <v>0</v>
      </c>
      <c r="BW149" s="3">
        <v>0</v>
      </c>
      <c r="BX149" s="3">
        <v>0</v>
      </c>
      <c r="BY149" s="1" t="s">
        <v>154</v>
      </c>
      <c r="BZ149" s="1" t="s">
        <v>154</v>
      </c>
      <c r="CB149" s="3">
        <v>200</v>
      </c>
      <c r="CC149" s="5">
        <v>200</v>
      </c>
      <c r="CD149" s="3">
        <v>18</v>
      </c>
      <c r="CE149" s="1" t="s">
        <v>165</v>
      </c>
      <c r="CF149" s="3">
        <v>2</v>
      </c>
      <c r="CG149" s="3">
        <v>7</v>
      </c>
      <c r="CH149" s="7">
        <f t="shared" si="231"/>
        <v>4.5</v>
      </c>
      <c r="CI149" s="1" t="s">
        <v>200</v>
      </c>
      <c r="CJ149" s="3">
        <v>1</v>
      </c>
      <c r="CK149" s="3">
        <v>0</v>
      </c>
      <c r="CL149" s="3">
        <v>0</v>
      </c>
      <c r="CM149" s="3">
        <v>0</v>
      </c>
      <c r="CN149" s="3">
        <v>0</v>
      </c>
      <c r="CO149" s="3">
        <v>0</v>
      </c>
      <c r="CP149" s="3">
        <v>1</v>
      </c>
      <c r="CQ149" s="3">
        <v>1</v>
      </c>
      <c r="CR149" s="3">
        <v>0</v>
      </c>
      <c r="CS149" s="3">
        <v>0</v>
      </c>
      <c r="CT149" s="3">
        <v>0</v>
      </c>
      <c r="CU149" s="1" t="s">
        <v>154</v>
      </c>
      <c r="CV149" s="1" t="s">
        <v>154</v>
      </c>
      <c r="CW149" s="3">
        <v>80</v>
      </c>
      <c r="CX149" s="3">
        <v>80</v>
      </c>
      <c r="CY149" s="11">
        <f>CX149/CW149*100</f>
        <v>100</v>
      </c>
      <c r="CZ149" s="3">
        <v>18</v>
      </c>
      <c r="DA149" s="1" t="s">
        <v>160</v>
      </c>
      <c r="DB149" s="3">
        <v>2</v>
      </c>
      <c r="DC149" s="3">
        <v>7</v>
      </c>
      <c r="DD149" s="7">
        <f t="shared" si="232"/>
        <v>4.5</v>
      </c>
      <c r="DE149" s="1" t="s">
        <v>201</v>
      </c>
      <c r="DF149" s="3">
        <v>0</v>
      </c>
      <c r="DG149" s="3">
        <v>0</v>
      </c>
      <c r="DH149" s="3">
        <v>1</v>
      </c>
      <c r="DI149" s="3">
        <v>0</v>
      </c>
      <c r="DJ149" s="3">
        <v>0</v>
      </c>
      <c r="DK149" s="3">
        <v>0</v>
      </c>
      <c r="DL149" s="3">
        <v>0</v>
      </c>
      <c r="DM149" s="3">
        <v>1</v>
      </c>
      <c r="DN149" s="3">
        <v>0</v>
      </c>
      <c r="DO149" s="3">
        <v>0</v>
      </c>
      <c r="DP149" s="3">
        <v>0</v>
      </c>
      <c r="DQ149" s="1" t="s">
        <v>154</v>
      </c>
      <c r="DR149" s="1" t="s">
        <v>154</v>
      </c>
      <c r="DT149" s="3">
        <v>80</v>
      </c>
      <c r="DU149" s="5">
        <v>80</v>
      </c>
      <c r="DV149" s="3">
        <v>18</v>
      </c>
      <c r="DW149" s="1" t="s">
        <v>160</v>
      </c>
      <c r="DX149" s="3">
        <v>2</v>
      </c>
      <c r="DY149" s="3">
        <v>6</v>
      </c>
      <c r="DZ149" s="7">
        <f t="shared" si="233"/>
        <v>4</v>
      </c>
      <c r="EA149" s="1" t="s">
        <v>202</v>
      </c>
      <c r="EB149" s="3">
        <v>1</v>
      </c>
      <c r="EC149" s="3">
        <v>0</v>
      </c>
      <c r="ED149" s="3">
        <v>1</v>
      </c>
      <c r="EE149" s="3">
        <v>0</v>
      </c>
      <c r="EF149" s="3">
        <v>0</v>
      </c>
      <c r="EG149" s="3">
        <v>0</v>
      </c>
      <c r="EH149" s="3">
        <v>0</v>
      </c>
      <c r="EI149" s="3">
        <v>1</v>
      </c>
      <c r="EJ149" s="3">
        <v>0</v>
      </c>
      <c r="EK149" s="3">
        <v>0</v>
      </c>
      <c r="EL149" s="3">
        <v>0</v>
      </c>
      <c r="EM149" s="1" t="s">
        <v>154</v>
      </c>
      <c r="EN149" s="1" t="s">
        <v>154</v>
      </c>
      <c r="EP149" s="5">
        <v>500</v>
      </c>
      <c r="EQ149" s="3">
        <v>500</v>
      </c>
      <c r="ER149" s="3">
        <v>23</v>
      </c>
      <c r="ES149" s="1" t="s">
        <v>160</v>
      </c>
      <c r="ET149" s="3">
        <v>2</v>
      </c>
      <c r="EU149" s="3">
        <v>7</v>
      </c>
      <c r="EV149" s="7">
        <f t="shared" si="234"/>
        <v>4.5</v>
      </c>
      <c r="EW149" s="1" t="s">
        <v>202</v>
      </c>
      <c r="EX149" s="3">
        <v>1</v>
      </c>
      <c r="EY149" s="3">
        <v>0</v>
      </c>
      <c r="EZ149" s="3">
        <v>1</v>
      </c>
      <c r="FA149" s="3">
        <v>0</v>
      </c>
      <c r="FB149" s="3">
        <v>0</v>
      </c>
      <c r="FC149" s="3">
        <v>0</v>
      </c>
      <c r="FD149" s="3">
        <v>0</v>
      </c>
      <c r="FE149" s="3">
        <v>1</v>
      </c>
      <c r="FF149" s="3">
        <v>0</v>
      </c>
      <c r="FG149" s="3">
        <v>0</v>
      </c>
      <c r="FH149" s="3">
        <v>0</v>
      </c>
      <c r="FJ149" s="1">
        <v>21701914</v>
      </c>
      <c r="FK149" s="1" t="s">
        <v>203</v>
      </c>
      <c r="FL149" s="1" t="s">
        <v>204</v>
      </c>
      <c r="FM149" s="1">
        <v>12</v>
      </c>
    </row>
    <row r="150" spans="1:169" x14ac:dyDescent="0.25">
      <c r="A150" s="1" t="s">
        <v>945</v>
      </c>
      <c r="B150" s="1" t="s">
        <v>175</v>
      </c>
      <c r="C150" s="17" t="s">
        <v>1145</v>
      </c>
      <c r="D150" s="3" t="s">
        <v>1293</v>
      </c>
      <c r="E150" s="12" t="s">
        <v>1215</v>
      </c>
      <c r="F150" s="3" t="s">
        <v>1277</v>
      </c>
      <c r="G150" s="1" t="s">
        <v>234</v>
      </c>
      <c r="H150" s="1" t="s">
        <v>1527</v>
      </c>
      <c r="I150" s="1" t="s">
        <v>162</v>
      </c>
      <c r="J150" s="1" t="s">
        <v>159</v>
      </c>
      <c r="K150" s="1" t="s">
        <v>154</v>
      </c>
      <c r="L150" s="1" t="s">
        <v>154</v>
      </c>
      <c r="N150" s="3">
        <v>370</v>
      </c>
      <c r="O150" s="5">
        <v>370</v>
      </c>
      <c r="P150" s="3">
        <v>27</v>
      </c>
      <c r="Q150" s="1" t="s">
        <v>155</v>
      </c>
      <c r="R150" s="3">
        <v>1</v>
      </c>
      <c r="S150" s="1">
        <v>3</v>
      </c>
      <c r="T150" s="7">
        <f>AVERAGE(R150:S150)</f>
        <v>2</v>
      </c>
      <c r="U150" s="1" t="s">
        <v>158</v>
      </c>
      <c r="V150" s="3">
        <v>1</v>
      </c>
      <c r="W150" s="3">
        <v>1</v>
      </c>
      <c r="X150" s="3">
        <v>0</v>
      </c>
      <c r="Y150" s="3">
        <v>0</v>
      </c>
      <c r="Z150" s="3">
        <v>0</v>
      </c>
      <c r="AA150" s="3">
        <v>0</v>
      </c>
      <c r="AB150" s="3">
        <v>0</v>
      </c>
      <c r="AC150" s="3">
        <v>0</v>
      </c>
      <c r="AD150" s="3">
        <v>0</v>
      </c>
      <c r="AE150" s="3">
        <v>0</v>
      </c>
      <c r="AF150" s="3">
        <v>0</v>
      </c>
      <c r="AG150" s="1" t="s">
        <v>157</v>
      </c>
      <c r="AP150" s="7"/>
      <c r="BC150" s="1" t="s">
        <v>154</v>
      </c>
      <c r="BD150" s="1" t="s">
        <v>154</v>
      </c>
      <c r="BF150" s="3">
        <v>50</v>
      </c>
      <c r="BG150" s="5">
        <v>50</v>
      </c>
      <c r="BH150" s="3">
        <v>18</v>
      </c>
      <c r="BI150" s="1" t="s">
        <v>160</v>
      </c>
      <c r="BJ150" s="3">
        <v>1</v>
      </c>
      <c r="BK150" s="3">
        <v>2</v>
      </c>
      <c r="BL150" s="7">
        <f t="shared" si="230"/>
        <v>1.5</v>
      </c>
      <c r="BM150" s="1" t="s">
        <v>248</v>
      </c>
      <c r="BN150" s="3">
        <v>1</v>
      </c>
      <c r="BO150" s="3">
        <v>1</v>
      </c>
      <c r="BP150" s="3">
        <v>0</v>
      </c>
      <c r="BQ150" s="3">
        <v>0</v>
      </c>
      <c r="BR150" s="3">
        <v>0</v>
      </c>
      <c r="BS150" s="3">
        <v>1</v>
      </c>
      <c r="BT150" s="3">
        <v>0</v>
      </c>
      <c r="BU150" s="3">
        <v>0</v>
      </c>
      <c r="BV150" s="3">
        <v>0</v>
      </c>
      <c r="BW150" s="3">
        <v>0</v>
      </c>
      <c r="BX150" s="3">
        <v>0</v>
      </c>
      <c r="BY150" s="1" t="s">
        <v>154</v>
      </c>
      <c r="BZ150" s="1" t="s">
        <v>154</v>
      </c>
      <c r="CB150" s="3">
        <v>200</v>
      </c>
      <c r="CC150" s="5">
        <v>200</v>
      </c>
      <c r="CD150" s="3">
        <v>18</v>
      </c>
      <c r="CE150" s="1" t="s">
        <v>165</v>
      </c>
      <c r="CF150" s="3">
        <v>1</v>
      </c>
      <c r="CG150" s="1">
        <v>3</v>
      </c>
      <c r="CH150" s="7">
        <f t="shared" si="231"/>
        <v>2</v>
      </c>
      <c r="CI150" s="1" t="s">
        <v>249</v>
      </c>
      <c r="CJ150" s="3">
        <v>0</v>
      </c>
      <c r="CK150" s="3">
        <v>0</v>
      </c>
      <c r="CL150" s="3">
        <v>0</v>
      </c>
      <c r="CM150" s="3">
        <v>0</v>
      </c>
      <c r="CN150" s="3">
        <v>0</v>
      </c>
      <c r="CO150" s="3">
        <v>0</v>
      </c>
      <c r="CP150" s="3">
        <v>0</v>
      </c>
      <c r="CQ150" s="3">
        <v>0</v>
      </c>
      <c r="CR150" s="3">
        <v>0</v>
      </c>
      <c r="CS150" s="3">
        <v>1</v>
      </c>
      <c r="CT150" s="3">
        <v>0</v>
      </c>
      <c r="CU150" s="1" t="s">
        <v>154</v>
      </c>
      <c r="CV150" s="1" t="s">
        <v>154</v>
      </c>
      <c r="CW150" s="3">
        <v>80</v>
      </c>
      <c r="CX150" s="3">
        <v>100</v>
      </c>
      <c r="CY150" s="11">
        <f>CX150/CW150*100</f>
        <v>125</v>
      </c>
      <c r="CZ150" s="3">
        <v>23</v>
      </c>
      <c r="DA150" s="1" t="s">
        <v>165</v>
      </c>
      <c r="DB150" s="3">
        <v>2</v>
      </c>
      <c r="DC150" s="1">
        <v>2</v>
      </c>
      <c r="DD150" s="7">
        <f t="shared" si="232"/>
        <v>2</v>
      </c>
      <c r="DE150" s="1" t="s">
        <v>166</v>
      </c>
      <c r="DF150" s="3">
        <v>1</v>
      </c>
      <c r="DG150" s="3">
        <v>0</v>
      </c>
      <c r="DH150" s="3">
        <v>1</v>
      </c>
      <c r="DI150" s="3">
        <v>0</v>
      </c>
      <c r="DJ150" s="3">
        <v>0</v>
      </c>
      <c r="DK150" s="3">
        <v>0</v>
      </c>
      <c r="DL150" s="3">
        <v>0</v>
      </c>
      <c r="DM150" s="3">
        <v>0</v>
      </c>
      <c r="DN150" s="3">
        <v>0</v>
      </c>
      <c r="DO150" s="3">
        <v>0</v>
      </c>
      <c r="DP150" s="3">
        <v>0</v>
      </c>
      <c r="DQ150" s="1" t="s">
        <v>154</v>
      </c>
      <c r="DR150" s="1" t="s">
        <v>154</v>
      </c>
      <c r="DT150" s="3">
        <v>70</v>
      </c>
      <c r="DU150" s="5">
        <v>70</v>
      </c>
      <c r="DV150" s="3">
        <v>18</v>
      </c>
      <c r="DW150" s="1" t="s">
        <v>160</v>
      </c>
      <c r="DX150" s="3">
        <v>1</v>
      </c>
      <c r="DY150" s="1">
        <v>3</v>
      </c>
      <c r="DZ150" s="7">
        <f t="shared" si="233"/>
        <v>2</v>
      </c>
      <c r="EA150" s="1" t="s">
        <v>202</v>
      </c>
      <c r="EB150" s="3">
        <v>1</v>
      </c>
      <c r="EC150" s="3">
        <v>0</v>
      </c>
      <c r="ED150" s="3">
        <v>1</v>
      </c>
      <c r="EE150" s="3">
        <v>0</v>
      </c>
      <c r="EF150" s="3">
        <v>0</v>
      </c>
      <c r="EG150" s="3">
        <v>0</v>
      </c>
      <c r="EH150" s="3">
        <v>0</v>
      </c>
      <c r="EI150" s="3">
        <v>1</v>
      </c>
      <c r="EJ150" s="3">
        <v>0</v>
      </c>
      <c r="EK150" s="3">
        <v>0</v>
      </c>
      <c r="EL150" s="3">
        <v>0</v>
      </c>
      <c r="EM150" s="1" t="s">
        <v>154</v>
      </c>
      <c r="EN150" s="1" t="s">
        <v>154</v>
      </c>
      <c r="EP150" s="5">
        <v>300</v>
      </c>
      <c r="EQ150" s="3">
        <v>300</v>
      </c>
      <c r="ER150" s="3">
        <v>18</v>
      </c>
      <c r="ES150" s="1" t="s">
        <v>160</v>
      </c>
      <c r="ET150" s="3">
        <v>4</v>
      </c>
      <c r="EU150" s="1">
        <v>5</v>
      </c>
      <c r="EV150" s="7">
        <f t="shared" si="234"/>
        <v>4.5</v>
      </c>
      <c r="EW150" s="1" t="s">
        <v>202</v>
      </c>
      <c r="EX150" s="3">
        <v>1</v>
      </c>
      <c r="EY150" s="3">
        <v>0</v>
      </c>
      <c r="EZ150" s="3">
        <v>1</v>
      </c>
      <c r="FA150" s="3">
        <v>0</v>
      </c>
      <c r="FB150" s="3">
        <v>0</v>
      </c>
      <c r="FC150" s="3">
        <v>0</v>
      </c>
      <c r="FD150" s="3">
        <v>0</v>
      </c>
      <c r="FE150" s="3">
        <v>1</v>
      </c>
      <c r="FF150" s="3">
        <v>0</v>
      </c>
      <c r="FG150" s="3">
        <v>0</v>
      </c>
      <c r="FH150" s="3">
        <v>0</v>
      </c>
      <c r="FJ150" s="1">
        <v>21703753</v>
      </c>
      <c r="FK150" s="1" t="s">
        <v>250</v>
      </c>
      <c r="FL150" s="1" t="s">
        <v>251</v>
      </c>
      <c r="FM150" s="1">
        <v>24</v>
      </c>
    </row>
    <row r="151" spans="1:169" x14ac:dyDescent="0.25">
      <c r="A151" s="1" t="s">
        <v>946</v>
      </c>
      <c r="B151" s="1" t="s">
        <v>175</v>
      </c>
      <c r="C151" s="17" t="s">
        <v>1145</v>
      </c>
      <c r="D151" s="3" t="s">
        <v>1293</v>
      </c>
      <c r="E151" s="12" t="s">
        <v>1215</v>
      </c>
      <c r="F151" s="3" t="s">
        <v>1277</v>
      </c>
      <c r="G151" s="1" t="s">
        <v>234</v>
      </c>
      <c r="H151" s="1" t="s">
        <v>1527</v>
      </c>
      <c r="I151" s="1" t="s">
        <v>162</v>
      </c>
      <c r="J151" s="1" t="s">
        <v>159</v>
      </c>
      <c r="K151" s="1" t="s">
        <v>154</v>
      </c>
      <c r="L151" s="1" t="s">
        <v>154</v>
      </c>
      <c r="N151" s="3">
        <v>355</v>
      </c>
      <c r="O151" s="5">
        <v>355</v>
      </c>
      <c r="P151" s="3">
        <v>18</v>
      </c>
      <c r="Q151" s="1" t="s">
        <v>165</v>
      </c>
      <c r="R151" s="1">
        <v>1</v>
      </c>
      <c r="S151" s="1">
        <v>3</v>
      </c>
      <c r="T151" s="7">
        <f>AVERAGE(R151:S151)</f>
        <v>2</v>
      </c>
      <c r="U151" s="1" t="s">
        <v>167</v>
      </c>
      <c r="V151" s="3">
        <v>1</v>
      </c>
      <c r="W151" s="3">
        <v>1</v>
      </c>
      <c r="X151" s="3">
        <v>0</v>
      </c>
      <c r="Y151" s="3">
        <v>0</v>
      </c>
      <c r="Z151" s="3">
        <v>0</v>
      </c>
      <c r="AA151" s="3">
        <v>0</v>
      </c>
      <c r="AB151" s="3">
        <v>1</v>
      </c>
      <c r="AC151" s="3">
        <v>0</v>
      </c>
      <c r="AD151" s="3">
        <v>0</v>
      </c>
      <c r="AE151" s="3">
        <v>0</v>
      </c>
      <c r="AF151" s="3">
        <v>0</v>
      </c>
      <c r="AG151" s="1" t="s">
        <v>154</v>
      </c>
      <c r="AH151" s="1" t="s">
        <v>154</v>
      </c>
      <c r="AJ151" s="3">
        <v>345</v>
      </c>
      <c r="AK151" s="5">
        <v>345</v>
      </c>
      <c r="AL151" s="3">
        <v>18</v>
      </c>
      <c r="AM151" s="1" t="s">
        <v>165</v>
      </c>
      <c r="AN151" s="1">
        <v>1</v>
      </c>
      <c r="AO151" s="1">
        <v>3</v>
      </c>
      <c r="AP151" s="7">
        <f>AVERAGE(AN151:AO151)</f>
        <v>2</v>
      </c>
      <c r="AQ151" s="1" t="s">
        <v>167</v>
      </c>
      <c r="AR151" s="3">
        <v>1</v>
      </c>
      <c r="AS151" s="3">
        <v>1</v>
      </c>
      <c r="AT151" s="3">
        <v>0</v>
      </c>
      <c r="AU151" s="3">
        <v>0</v>
      </c>
      <c r="AV151" s="3">
        <v>0</v>
      </c>
      <c r="AW151" s="3">
        <v>0</v>
      </c>
      <c r="AX151" s="3">
        <v>1</v>
      </c>
      <c r="AY151" s="3">
        <v>0</v>
      </c>
      <c r="AZ151" s="3">
        <v>0</v>
      </c>
      <c r="BA151" s="3">
        <v>0</v>
      </c>
      <c r="BB151" s="3">
        <v>0</v>
      </c>
      <c r="BC151" s="1" t="s">
        <v>154</v>
      </c>
      <c r="BD151" s="1" t="s">
        <v>154</v>
      </c>
      <c r="BF151" s="3">
        <v>80</v>
      </c>
      <c r="BG151" s="5">
        <v>80</v>
      </c>
      <c r="BH151" s="3">
        <v>18</v>
      </c>
      <c r="BI151" s="1" t="s">
        <v>160</v>
      </c>
      <c r="BJ151" s="1">
        <v>1</v>
      </c>
      <c r="BK151" s="1">
        <v>2</v>
      </c>
      <c r="BL151" s="7">
        <f t="shared" si="230"/>
        <v>1.5</v>
      </c>
      <c r="BM151" s="1" t="s">
        <v>172</v>
      </c>
      <c r="BN151" s="3">
        <v>1</v>
      </c>
      <c r="BO151" s="3">
        <v>0</v>
      </c>
      <c r="BP151" s="3">
        <v>0</v>
      </c>
      <c r="BQ151" s="3">
        <v>0</v>
      </c>
      <c r="BR151" s="3">
        <v>0</v>
      </c>
      <c r="BS151" s="3">
        <v>0</v>
      </c>
      <c r="BT151" s="3">
        <v>0</v>
      </c>
      <c r="BU151" s="3">
        <v>0</v>
      </c>
      <c r="BV151" s="3">
        <v>0</v>
      </c>
      <c r="BW151" s="3">
        <v>0</v>
      </c>
      <c r="BX151" s="3">
        <v>0</v>
      </c>
      <c r="BY151" s="1" t="s">
        <v>154</v>
      </c>
      <c r="BZ151" s="1" t="s">
        <v>154</v>
      </c>
      <c r="CB151" s="3">
        <v>200</v>
      </c>
      <c r="CC151" s="5">
        <v>200</v>
      </c>
      <c r="CD151" s="3">
        <v>18</v>
      </c>
      <c r="CE151" s="1" t="s">
        <v>160</v>
      </c>
      <c r="CF151" s="3">
        <v>2</v>
      </c>
      <c r="CG151" s="1">
        <v>3</v>
      </c>
      <c r="CH151" s="7">
        <f t="shared" si="231"/>
        <v>2.5</v>
      </c>
      <c r="CI151" s="1" t="s">
        <v>167</v>
      </c>
      <c r="CJ151" s="3">
        <v>1</v>
      </c>
      <c r="CK151" s="3">
        <v>1</v>
      </c>
      <c r="CL151" s="3">
        <v>0</v>
      </c>
      <c r="CM151" s="3">
        <v>0</v>
      </c>
      <c r="CN151" s="3">
        <v>0</v>
      </c>
      <c r="CO151" s="3">
        <v>0</v>
      </c>
      <c r="CP151" s="3">
        <v>1</v>
      </c>
      <c r="CQ151" s="3">
        <v>0</v>
      </c>
      <c r="CR151" s="3">
        <v>0</v>
      </c>
      <c r="CS151" s="3">
        <v>0</v>
      </c>
      <c r="CT151" s="3">
        <v>0</v>
      </c>
      <c r="CU151" s="1" t="s">
        <v>154</v>
      </c>
      <c r="CV151" s="1" t="s">
        <v>154</v>
      </c>
      <c r="CW151" s="3">
        <v>80</v>
      </c>
      <c r="CX151" s="3">
        <v>100</v>
      </c>
      <c r="CY151" s="11">
        <f>CX151/CW151*100</f>
        <v>125</v>
      </c>
      <c r="CZ151" s="3">
        <v>18</v>
      </c>
      <c r="DA151" s="1" t="s">
        <v>160</v>
      </c>
      <c r="DB151" s="3">
        <v>1</v>
      </c>
      <c r="DC151" s="1">
        <v>2</v>
      </c>
      <c r="DD151" s="7">
        <f t="shared" si="232"/>
        <v>1.5</v>
      </c>
      <c r="DE151" s="1" t="s">
        <v>202</v>
      </c>
      <c r="DF151" s="3">
        <v>1</v>
      </c>
      <c r="DG151" s="3">
        <v>0</v>
      </c>
      <c r="DH151" s="3">
        <v>1</v>
      </c>
      <c r="DI151" s="3">
        <v>0</v>
      </c>
      <c r="DJ151" s="3">
        <v>0</v>
      </c>
      <c r="DK151" s="3">
        <v>0</v>
      </c>
      <c r="DL151" s="3">
        <v>0</v>
      </c>
      <c r="DM151" s="3">
        <v>1</v>
      </c>
      <c r="DN151" s="3">
        <v>0</v>
      </c>
      <c r="DO151" s="3">
        <v>0</v>
      </c>
      <c r="DP151" s="3">
        <v>0</v>
      </c>
      <c r="DQ151" s="1" t="s">
        <v>154</v>
      </c>
      <c r="DR151" s="1" t="s">
        <v>154</v>
      </c>
      <c r="DT151" s="3">
        <v>80</v>
      </c>
      <c r="DU151" s="5">
        <v>80</v>
      </c>
      <c r="DV151" s="3">
        <v>18</v>
      </c>
      <c r="DW151" s="1" t="s">
        <v>165</v>
      </c>
      <c r="DX151" s="3">
        <v>2</v>
      </c>
      <c r="DY151" s="1">
        <v>3</v>
      </c>
      <c r="DZ151" s="7">
        <f t="shared" si="233"/>
        <v>2.5</v>
      </c>
      <c r="EA151" s="1" t="s">
        <v>252</v>
      </c>
      <c r="EB151" s="3">
        <v>1</v>
      </c>
      <c r="EC151" s="3">
        <v>1</v>
      </c>
      <c r="ED151" s="3">
        <v>0</v>
      </c>
      <c r="EE151" s="3">
        <v>0</v>
      </c>
      <c r="EF151" s="3">
        <v>0</v>
      </c>
      <c r="EG151" s="3">
        <v>0</v>
      </c>
      <c r="EH151" s="3">
        <v>0</v>
      </c>
      <c r="EI151" s="3">
        <v>1</v>
      </c>
      <c r="EJ151" s="3">
        <v>0</v>
      </c>
      <c r="EK151" s="3">
        <v>0</v>
      </c>
      <c r="EL151" s="3">
        <v>0</v>
      </c>
      <c r="EM151" s="1" t="s">
        <v>154</v>
      </c>
      <c r="EN151" s="1" t="s">
        <v>154</v>
      </c>
      <c r="EP151" s="5">
        <v>350</v>
      </c>
      <c r="EQ151" s="3">
        <v>350</v>
      </c>
      <c r="ER151" s="3">
        <v>18</v>
      </c>
      <c r="ES151" s="1" t="s">
        <v>160</v>
      </c>
      <c r="ET151" s="3">
        <v>2</v>
      </c>
      <c r="EU151" s="1">
        <v>3</v>
      </c>
      <c r="EV151" s="7">
        <f t="shared" si="234"/>
        <v>2.5</v>
      </c>
      <c r="EW151" s="1" t="s">
        <v>202</v>
      </c>
      <c r="EX151" s="3">
        <v>1</v>
      </c>
      <c r="EY151" s="3">
        <v>0</v>
      </c>
      <c r="EZ151" s="3">
        <v>1</v>
      </c>
      <c r="FA151" s="3">
        <v>0</v>
      </c>
      <c r="FB151" s="3">
        <v>0</v>
      </c>
      <c r="FC151" s="3">
        <v>0</v>
      </c>
      <c r="FD151" s="3">
        <v>0</v>
      </c>
      <c r="FE151" s="3">
        <v>1</v>
      </c>
      <c r="FF151" s="3">
        <v>0</v>
      </c>
      <c r="FG151" s="3">
        <v>0</v>
      </c>
      <c r="FH151" s="3">
        <v>0</v>
      </c>
      <c r="FJ151" s="1">
        <v>21703928</v>
      </c>
      <c r="FK151" s="1" t="s">
        <v>253</v>
      </c>
      <c r="FL151" s="1" t="s">
        <v>254</v>
      </c>
      <c r="FM151" s="1">
        <v>25</v>
      </c>
    </row>
    <row r="152" spans="1:169" x14ac:dyDescent="0.25">
      <c r="A152" s="1" t="s">
        <v>959</v>
      </c>
      <c r="B152" s="1" t="s">
        <v>175</v>
      </c>
      <c r="C152" s="1" t="s">
        <v>1145</v>
      </c>
      <c r="D152" s="3" t="s">
        <v>1293</v>
      </c>
      <c r="E152" s="12" t="s">
        <v>1215</v>
      </c>
      <c r="F152" s="3" t="s">
        <v>1277</v>
      </c>
      <c r="G152" s="1" t="s">
        <v>176</v>
      </c>
      <c r="H152" s="1" t="s">
        <v>1527</v>
      </c>
      <c r="I152" s="1" t="s">
        <v>162</v>
      </c>
      <c r="J152" s="1" t="s">
        <v>159</v>
      </c>
      <c r="K152" s="1" t="s">
        <v>157</v>
      </c>
      <c r="T152" s="7"/>
      <c r="AG152" s="1" t="s">
        <v>157</v>
      </c>
      <c r="AP152" s="7"/>
      <c r="BC152" s="1" t="s">
        <v>154</v>
      </c>
      <c r="BD152" s="1" t="s">
        <v>157</v>
      </c>
      <c r="BE152" s="16">
        <v>15</v>
      </c>
      <c r="BF152" s="16">
        <v>1000</v>
      </c>
      <c r="BG152" s="29"/>
      <c r="BH152" s="3">
        <v>18</v>
      </c>
      <c r="BI152" s="1" t="s">
        <v>165</v>
      </c>
      <c r="BJ152" s="1">
        <v>1</v>
      </c>
      <c r="BK152" s="1">
        <v>2</v>
      </c>
      <c r="BL152" s="7">
        <f t="shared" si="230"/>
        <v>1.5</v>
      </c>
      <c r="BM152" s="1" t="s">
        <v>178</v>
      </c>
      <c r="BN152" s="3">
        <v>1</v>
      </c>
      <c r="BO152" s="3">
        <v>0</v>
      </c>
      <c r="BP152" s="3">
        <v>0</v>
      </c>
      <c r="BQ152" s="3">
        <v>0</v>
      </c>
      <c r="BR152" s="3">
        <v>0</v>
      </c>
      <c r="BS152" s="3">
        <v>0</v>
      </c>
      <c r="BT152" s="3">
        <v>1</v>
      </c>
      <c r="BU152" s="3">
        <v>0</v>
      </c>
      <c r="BV152" s="3">
        <v>0</v>
      </c>
      <c r="BW152" s="3">
        <v>0</v>
      </c>
      <c r="BX152" s="3">
        <v>0</v>
      </c>
      <c r="BY152" s="1" t="s">
        <v>154</v>
      </c>
      <c r="BZ152" s="1" t="s">
        <v>157</v>
      </c>
      <c r="CA152" s="3">
        <v>2</v>
      </c>
      <c r="CB152" s="3">
        <v>70</v>
      </c>
      <c r="CC152" s="5"/>
      <c r="CD152" s="3">
        <v>18</v>
      </c>
      <c r="CE152" s="1" t="s">
        <v>165</v>
      </c>
      <c r="CF152" s="1">
        <v>1</v>
      </c>
      <c r="CG152" s="1">
        <v>2</v>
      </c>
      <c r="CH152" s="7">
        <f t="shared" si="231"/>
        <v>1.5</v>
      </c>
      <c r="CI152" s="1" t="s">
        <v>178</v>
      </c>
      <c r="CJ152" s="3">
        <v>1</v>
      </c>
      <c r="CK152" s="3">
        <v>0</v>
      </c>
      <c r="CL152" s="3">
        <v>0</v>
      </c>
      <c r="CM152" s="3">
        <v>0</v>
      </c>
      <c r="CN152" s="3">
        <v>0</v>
      </c>
      <c r="CO152" s="3">
        <v>0</v>
      </c>
      <c r="CP152" s="3">
        <v>1</v>
      </c>
      <c r="CQ152" s="3">
        <v>0</v>
      </c>
      <c r="CR152" s="3">
        <v>0</v>
      </c>
      <c r="CS152" s="3">
        <v>0</v>
      </c>
      <c r="CT152" s="3">
        <v>0</v>
      </c>
      <c r="CU152" s="1" t="s">
        <v>154</v>
      </c>
      <c r="CV152" s="1" t="s">
        <v>154</v>
      </c>
      <c r="CW152" s="3">
        <v>100</v>
      </c>
      <c r="CX152" s="3">
        <v>92</v>
      </c>
      <c r="CY152" s="4">
        <v>92</v>
      </c>
      <c r="CZ152" s="3">
        <v>18</v>
      </c>
      <c r="DA152" s="1" t="s">
        <v>165</v>
      </c>
      <c r="DB152" s="1">
        <v>2</v>
      </c>
      <c r="DC152" s="1">
        <v>3</v>
      </c>
      <c r="DD152" s="7">
        <f t="shared" si="232"/>
        <v>2.5</v>
      </c>
      <c r="DE152" s="1" t="s">
        <v>172</v>
      </c>
      <c r="DF152" s="3">
        <v>1</v>
      </c>
      <c r="DG152" s="3">
        <v>0</v>
      </c>
      <c r="DH152" s="3">
        <v>0</v>
      </c>
      <c r="DI152" s="3">
        <v>0</v>
      </c>
      <c r="DJ152" s="3">
        <v>0</v>
      </c>
      <c r="DK152" s="3">
        <v>0</v>
      </c>
      <c r="DL152" s="3">
        <v>0</v>
      </c>
      <c r="DM152" s="3">
        <v>0</v>
      </c>
      <c r="DN152" s="3">
        <v>0</v>
      </c>
      <c r="DO152" s="3">
        <v>0</v>
      </c>
      <c r="DP152" s="3">
        <v>0</v>
      </c>
      <c r="DQ152" s="1" t="s">
        <v>154</v>
      </c>
      <c r="DR152" s="1" t="s">
        <v>157</v>
      </c>
      <c r="DS152" s="3">
        <v>2500</v>
      </c>
      <c r="DT152" s="3">
        <v>1550</v>
      </c>
      <c r="DU152" s="5">
        <f>DT152/DS152*100</f>
        <v>62</v>
      </c>
      <c r="DV152" s="3">
        <v>18</v>
      </c>
      <c r="DW152" s="1" t="s">
        <v>165</v>
      </c>
      <c r="DX152" s="1">
        <v>1</v>
      </c>
      <c r="DY152" s="1">
        <v>2</v>
      </c>
      <c r="DZ152" s="7">
        <f t="shared" si="233"/>
        <v>1.5</v>
      </c>
      <c r="EA152" s="1" t="s">
        <v>172</v>
      </c>
      <c r="EB152" s="3">
        <v>1</v>
      </c>
      <c r="EC152" s="3">
        <v>0</v>
      </c>
      <c r="ED152" s="3">
        <v>0</v>
      </c>
      <c r="EE152" s="3">
        <v>0</v>
      </c>
      <c r="EF152" s="3">
        <v>0</v>
      </c>
      <c r="EG152" s="3">
        <v>0</v>
      </c>
      <c r="EH152" s="3">
        <v>0</v>
      </c>
      <c r="EI152" s="3">
        <v>0</v>
      </c>
      <c r="EJ152" s="3">
        <v>0</v>
      </c>
      <c r="EK152" s="3">
        <v>0</v>
      </c>
      <c r="EL152" s="3">
        <v>0</v>
      </c>
      <c r="EM152" s="1" t="s">
        <v>154</v>
      </c>
      <c r="EN152" s="1" t="s">
        <v>157</v>
      </c>
      <c r="EO152" s="3">
        <v>40</v>
      </c>
      <c r="EP152" s="5">
        <v>1900</v>
      </c>
      <c r="EQ152" s="3">
        <f>EP152/EO152*10</f>
        <v>475</v>
      </c>
      <c r="ER152" s="3">
        <v>18</v>
      </c>
      <c r="ES152" s="1" t="s">
        <v>160</v>
      </c>
      <c r="ET152" s="1">
        <v>2</v>
      </c>
      <c r="EU152" s="1">
        <v>3</v>
      </c>
      <c r="EV152" s="7">
        <f t="shared" si="234"/>
        <v>2.5</v>
      </c>
      <c r="EW152" s="1" t="s">
        <v>172</v>
      </c>
      <c r="EX152" s="3">
        <v>1</v>
      </c>
      <c r="EY152" s="3">
        <v>0</v>
      </c>
      <c r="EZ152" s="3">
        <v>0</v>
      </c>
      <c r="FA152" s="3">
        <v>0</v>
      </c>
      <c r="FB152" s="3">
        <v>0</v>
      </c>
      <c r="FC152" s="3">
        <v>0</v>
      </c>
      <c r="FD152" s="3">
        <v>0</v>
      </c>
      <c r="FE152" s="3">
        <v>0</v>
      </c>
      <c r="FF152" s="3">
        <v>0</v>
      </c>
      <c r="FG152" s="3">
        <v>0</v>
      </c>
      <c r="FH152" s="3">
        <v>0</v>
      </c>
      <c r="FI152" s="1" t="s">
        <v>196</v>
      </c>
      <c r="FJ152" s="1">
        <v>21701314</v>
      </c>
      <c r="FK152" s="1" t="s">
        <v>197</v>
      </c>
      <c r="FL152" s="1" t="s">
        <v>198</v>
      </c>
      <c r="FM152" s="1">
        <v>11</v>
      </c>
    </row>
    <row r="153" spans="1:169" x14ac:dyDescent="0.25">
      <c r="A153" s="1" t="s">
        <v>960</v>
      </c>
      <c r="B153" s="1" t="s">
        <v>175</v>
      </c>
      <c r="C153" s="1" t="s">
        <v>1145</v>
      </c>
      <c r="D153" s="3" t="s">
        <v>1293</v>
      </c>
      <c r="E153" s="12" t="s">
        <v>1215</v>
      </c>
      <c r="F153" s="3" t="s">
        <v>1277</v>
      </c>
      <c r="G153" s="1" t="s">
        <v>234</v>
      </c>
      <c r="H153" s="1" t="s">
        <v>1527</v>
      </c>
      <c r="I153" s="1" t="s">
        <v>162</v>
      </c>
      <c r="J153" s="1" t="s">
        <v>159</v>
      </c>
      <c r="K153" s="1" t="s">
        <v>157</v>
      </c>
      <c r="T153" s="7"/>
      <c r="AG153" s="1" t="s">
        <v>157</v>
      </c>
      <c r="AP153" s="7"/>
      <c r="BC153" s="1" t="s">
        <v>154</v>
      </c>
      <c r="BD153" s="1" t="s">
        <v>154</v>
      </c>
      <c r="BF153" s="3">
        <v>100</v>
      </c>
      <c r="BG153" s="5">
        <v>100</v>
      </c>
      <c r="BH153" s="3">
        <v>23</v>
      </c>
      <c r="BI153" s="1" t="s">
        <v>160</v>
      </c>
      <c r="BJ153" s="1">
        <v>1</v>
      </c>
      <c r="BK153" s="1">
        <v>2</v>
      </c>
      <c r="BL153" s="7">
        <f t="shared" si="230"/>
        <v>1.5</v>
      </c>
      <c r="BM153" s="1" t="s">
        <v>235</v>
      </c>
      <c r="BN153" s="3">
        <v>1</v>
      </c>
      <c r="BO153" s="3">
        <v>0</v>
      </c>
      <c r="BP153" s="3">
        <v>0</v>
      </c>
      <c r="BQ153" s="3">
        <v>1</v>
      </c>
      <c r="BR153" s="3">
        <v>0</v>
      </c>
      <c r="BS153" s="3">
        <v>0</v>
      </c>
      <c r="BT153" s="3">
        <v>0</v>
      </c>
      <c r="BU153" s="3">
        <v>0</v>
      </c>
      <c r="BV153" s="3">
        <v>0</v>
      </c>
      <c r="BW153" s="3">
        <v>0</v>
      </c>
      <c r="BX153" s="3">
        <v>0</v>
      </c>
      <c r="BY153" s="1" t="s">
        <v>154</v>
      </c>
      <c r="BZ153" s="1" t="s">
        <v>154</v>
      </c>
      <c r="CB153" s="3">
        <v>150</v>
      </c>
      <c r="CC153" s="5">
        <v>150</v>
      </c>
      <c r="CD153" s="3">
        <v>18</v>
      </c>
      <c r="CE153" s="1" t="s">
        <v>160</v>
      </c>
      <c r="CF153" s="1">
        <v>2</v>
      </c>
      <c r="CG153" s="1">
        <v>3</v>
      </c>
      <c r="CH153" s="7">
        <f t="shared" si="231"/>
        <v>2.5</v>
      </c>
      <c r="CI153" s="1" t="s">
        <v>236</v>
      </c>
      <c r="CJ153" s="3">
        <v>1</v>
      </c>
      <c r="CK153" s="3">
        <v>0</v>
      </c>
      <c r="CL153" s="3">
        <v>0</v>
      </c>
      <c r="CM153" s="3">
        <v>1</v>
      </c>
      <c r="CN153" s="3">
        <v>0</v>
      </c>
      <c r="CO153" s="3">
        <v>0</v>
      </c>
      <c r="CP153" s="3">
        <v>1</v>
      </c>
      <c r="CQ153" s="3">
        <v>0</v>
      </c>
      <c r="CR153" s="3">
        <v>0</v>
      </c>
      <c r="CS153" s="3">
        <v>0</v>
      </c>
      <c r="CT153" s="3">
        <v>0</v>
      </c>
      <c r="CU153" s="1" t="s">
        <v>154</v>
      </c>
      <c r="CV153" s="1" t="s">
        <v>154</v>
      </c>
      <c r="CW153" s="3">
        <v>80</v>
      </c>
      <c r="CX153" s="3">
        <v>85</v>
      </c>
      <c r="CY153" s="11">
        <f>CX153/CW153*100</f>
        <v>106.25</v>
      </c>
      <c r="CZ153" s="3">
        <v>18</v>
      </c>
      <c r="DA153" s="1" t="s">
        <v>160</v>
      </c>
      <c r="DB153" s="1">
        <v>2</v>
      </c>
      <c r="DC153" s="1">
        <v>3</v>
      </c>
      <c r="DD153" s="7">
        <f t="shared" si="232"/>
        <v>2.5</v>
      </c>
      <c r="DE153" s="1" t="s">
        <v>236</v>
      </c>
      <c r="DF153" s="3">
        <v>1</v>
      </c>
      <c r="DG153" s="3">
        <v>0</v>
      </c>
      <c r="DH153" s="3">
        <v>0</v>
      </c>
      <c r="DI153" s="3">
        <v>1</v>
      </c>
      <c r="DJ153" s="3">
        <v>0</v>
      </c>
      <c r="DK153" s="3">
        <v>0</v>
      </c>
      <c r="DL153" s="3">
        <v>1</v>
      </c>
      <c r="DM153" s="3">
        <v>0</v>
      </c>
      <c r="DN153" s="3">
        <v>0</v>
      </c>
      <c r="DO153" s="3">
        <v>0</v>
      </c>
      <c r="DP153" s="3">
        <v>0</v>
      </c>
      <c r="DQ153" s="1" t="s">
        <v>154</v>
      </c>
      <c r="DR153" s="1" t="s">
        <v>154</v>
      </c>
      <c r="DT153" s="3">
        <v>80</v>
      </c>
      <c r="DU153" s="5">
        <v>80</v>
      </c>
      <c r="DV153" s="3">
        <v>18</v>
      </c>
      <c r="DW153" s="1" t="s">
        <v>160</v>
      </c>
      <c r="DX153" s="1">
        <v>1</v>
      </c>
      <c r="DY153" s="1">
        <v>2</v>
      </c>
      <c r="DZ153" s="7">
        <f t="shared" si="233"/>
        <v>1.5</v>
      </c>
      <c r="EA153" s="1" t="s">
        <v>236</v>
      </c>
      <c r="EB153" s="3">
        <v>1</v>
      </c>
      <c r="EC153" s="3">
        <v>0</v>
      </c>
      <c r="ED153" s="3">
        <v>0</v>
      </c>
      <c r="EE153" s="3">
        <v>1</v>
      </c>
      <c r="EF153" s="3">
        <v>0</v>
      </c>
      <c r="EG153" s="3">
        <v>0</v>
      </c>
      <c r="EH153" s="3">
        <v>1</v>
      </c>
      <c r="EI153" s="3">
        <v>0</v>
      </c>
      <c r="EJ153" s="3">
        <v>0</v>
      </c>
      <c r="EK153" s="3">
        <v>0</v>
      </c>
      <c r="EL153" s="3">
        <v>0</v>
      </c>
      <c r="EM153" s="1" t="s">
        <v>154</v>
      </c>
      <c r="EN153" s="1" t="s">
        <v>154</v>
      </c>
      <c r="EP153" s="5">
        <v>450</v>
      </c>
      <c r="EQ153" s="3">
        <v>450</v>
      </c>
      <c r="ER153" s="3">
        <v>18</v>
      </c>
      <c r="ES153" s="1" t="s">
        <v>160</v>
      </c>
      <c r="ET153" s="1">
        <v>2</v>
      </c>
      <c r="EU153" s="1">
        <v>3</v>
      </c>
      <c r="EV153" s="7">
        <f t="shared" si="234"/>
        <v>2.5</v>
      </c>
      <c r="EW153" s="1" t="s">
        <v>236</v>
      </c>
      <c r="EX153" s="3">
        <v>1</v>
      </c>
      <c r="EY153" s="3">
        <v>0</v>
      </c>
      <c r="EZ153" s="3">
        <v>0</v>
      </c>
      <c r="FA153" s="3">
        <v>1</v>
      </c>
      <c r="FB153" s="3">
        <v>0</v>
      </c>
      <c r="FC153" s="3">
        <v>0</v>
      </c>
      <c r="FD153" s="3">
        <v>1</v>
      </c>
      <c r="FE153" s="3">
        <v>0</v>
      </c>
      <c r="FF153" s="3">
        <v>0</v>
      </c>
      <c r="FG153" s="3">
        <v>0</v>
      </c>
      <c r="FH153" s="3">
        <v>0</v>
      </c>
      <c r="FJ153" s="1">
        <v>21703622</v>
      </c>
      <c r="FK153" s="1" t="s">
        <v>237</v>
      </c>
      <c r="FL153" s="1" t="s">
        <v>238</v>
      </c>
      <c r="FM153" s="1">
        <v>20</v>
      </c>
    </row>
    <row r="154" spans="1:169" x14ac:dyDescent="0.25">
      <c r="A154" s="1" t="s">
        <v>961</v>
      </c>
      <c r="B154" s="1" t="s">
        <v>175</v>
      </c>
      <c r="C154" s="17" t="s">
        <v>1145</v>
      </c>
      <c r="D154" s="3" t="s">
        <v>1293</v>
      </c>
      <c r="E154" s="12" t="s">
        <v>1215</v>
      </c>
      <c r="F154" s="3" t="s">
        <v>1277</v>
      </c>
      <c r="G154" s="1" t="s">
        <v>176</v>
      </c>
      <c r="H154" s="1" t="s">
        <v>1528</v>
      </c>
      <c r="I154" s="1" t="s">
        <v>162</v>
      </c>
      <c r="J154" s="1" t="s">
        <v>159</v>
      </c>
      <c r="K154" s="1" t="s">
        <v>154</v>
      </c>
      <c r="L154" s="1" t="s">
        <v>154</v>
      </c>
      <c r="N154" s="3">
        <v>360</v>
      </c>
      <c r="O154" s="5">
        <v>360</v>
      </c>
      <c r="P154" s="3">
        <v>18</v>
      </c>
      <c r="Q154" s="1" t="s">
        <v>160</v>
      </c>
      <c r="R154" s="1">
        <v>1</v>
      </c>
      <c r="S154" s="1">
        <v>3</v>
      </c>
      <c r="T154" s="7">
        <f>AVERAGE(R154:S154)</f>
        <v>2</v>
      </c>
      <c r="U154" s="1" t="s">
        <v>177</v>
      </c>
      <c r="V154" s="3">
        <v>0</v>
      </c>
      <c r="W154" s="3">
        <v>0</v>
      </c>
      <c r="X154" s="3">
        <v>0</v>
      </c>
      <c r="Y154" s="3">
        <v>1</v>
      </c>
      <c r="Z154" s="3">
        <v>1</v>
      </c>
      <c r="AA154" s="3">
        <v>0</v>
      </c>
      <c r="AB154" s="3">
        <v>0</v>
      </c>
      <c r="AC154" s="3">
        <v>0</v>
      </c>
      <c r="AD154" s="3">
        <v>0</v>
      </c>
      <c r="AE154" s="3">
        <v>0</v>
      </c>
      <c r="AF154" s="3">
        <v>0</v>
      </c>
      <c r="AG154" s="1" t="s">
        <v>154</v>
      </c>
      <c r="AH154" s="1" t="s">
        <v>154</v>
      </c>
      <c r="AJ154" s="3">
        <v>360</v>
      </c>
      <c r="AK154" s="5">
        <v>360</v>
      </c>
      <c r="AL154" s="3">
        <v>18</v>
      </c>
      <c r="AM154" s="1" t="s">
        <v>160</v>
      </c>
      <c r="AN154" s="1">
        <v>1</v>
      </c>
      <c r="AO154" s="1">
        <v>3</v>
      </c>
      <c r="AP154" s="7">
        <f>AVERAGE(AN154:AO154)</f>
        <v>2</v>
      </c>
      <c r="AQ154" s="1" t="s">
        <v>177</v>
      </c>
      <c r="AR154" s="3">
        <v>0</v>
      </c>
      <c r="AS154" s="3">
        <v>0</v>
      </c>
      <c r="AT154" s="3">
        <v>0</v>
      </c>
      <c r="AU154" s="3">
        <v>1</v>
      </c>
      <c r="AV154" s="3">
        <v>1</v>
      </c>
      <c r="AW154" s="3">
        <v>0</v>
      </c>
      <c r="AX154" s="3">
        <v>0</v>
      </c>
      <c r="AY154" s="3">
        <v>0</v>
      </c>
      <c r="AZ154" s="3">
        <v>0</v>
      </c>
      <c r="BA154" s="3">
        <v>0</v>
      </c>
      <c r="BB154" s="3">
        <v>0</v>
      </c>
      <c r="BC154" s="1" t="s">
        <v>154</v>
      </c>
      <c r="BD154" s="1" t="s">
        <v>154</v>
      </c>
      <c r="BF154" s="3">
        <v>70</v>
      </c>
      <c r="BG154" s="5">
        <v>70</v>
      </c>
      <c r="BH154" s="3">
        <v>18</v>
      </c>
      <c r="BI154" s="1" t="s">
        <v>160</v>
      </c>
      <c r="BJ154" s="1">
        <v>1</v>
      </c>
      <c r="BK154" s="1">
        <v>2</v>
      </c>
      <c r="BL154" s="7">
        <f t="shared" si="230"/>
        <v>1.5</v>
      </c>
      <c r="BM154" s="1" t="s">
        <v>178</v>
      </c>
      <c r="BN154" s="3">
        <v>1</v>
      </c>
      <c r="BO154" s="3">
        <v>0</v>
      </c>
      <c r="BP154" s="3">
        <v>0</v>
      </c>
      <c r="BQ154" s="3">
        <v>0</v>
      </c>
      <c r="BR154" s="3">
        <v>0</v>
      </c>
      <c r="BS154" s="3">
        <v>0</v>
      </c>
      <c r="BT154" s="3">
        <v>1</v>
      </c>
      <c r="BU154" s="3">
        <v>0</v>
      </c>
      <c r="BV154" s="3">
        <v>0</v>
      </c>
      <c r="BW154" s="3">
        <v>0</v>
      </c>
      <c r="BX154" s="3">
        <v>0</v>
      </c>
      <c r="BY154" s="1" t="s">
        <v>154</v>
      </c>
      <c r="BZ154" s="1" t="s">
        <v>154</v>
      </c>
      <c r="CB154" s="3">
        <v>200</v>
      </c>
      <c r="CC154" s="5">
        <v>200</v>
      </c>
      <c r="CD154" s="3">
        <v>18</v>
      </c>
      <c r="CE154" s="1" t="s">
        <v>160</v>
      </c>
      <c r="CF154" s="1">
        <v>1</v>
      </c>
      <c r="CG154" s="1">
        <v>2</v>
      </c>
      <c r="CH154" s="7">
        <f t="shared" si="231"/>
        <v>1.5</v>
      </c>
      <c r="CI154" s="1" t="s">
        <v>178</v>
      </c>
      <c r="CJ154" s="3">
        <v>1</v>
      </c>
      <c r="CK154" s="3">
        <v>0</v>
      </c>
      <c r="CL154" s="3">
        <v>0</v>
      </c>
      <c r="CM154" s="3">
        <v>0</v>
      </c>
      <c r="CN154" s="3">
        <v>0</v>
      </c>
      <c r="CO154" s="3">
        <v>0</v>
      </c>
      <c r="CP154" s="3">
        <v>1</v>
      </c>
      <c r="CQ154" s="3">
        <v>0</v>
      </c>
      <c r="CR154" s="3">
        <v>0</v>
      </c>
      <c r="CS154" s="3">
        <v>0</v>
      </c>
      <c r="CT154" s="3">
        <v>0</v>
      </c>
      <c r="CU154" s="1" t="s">
        <v>154</v>
      </c>
      <c r="CV154" s="1" t="s">
        <v>154</v>
      </c>
      <c r="CW154" s="3">
        <v>1</v>
      </c>
      <c r="CX154" s="3">
        <v>70</v>
      </c>
      <c r="CY154" s="4">
        <v>70</v>
      </c>
      <c r="CZ154" s="3">
        <v>18</v>
      </c>
      <c r="DA154" s="1" t="s">
        <v>160</v>
      </c>
      <c r="DB154" s="1">
        <v>1</v>
      </c>
      <c r="DC154" s="1">
        <v>2</v>
      </c>
      <c r="DD154" s="7">
        <f t="shared" si="232"/>
        <v>1.5</v>
      </c>
      <c r="DE154" s="1" t="s">
        <v>178</v>
      </c>
      <c r="DF154" s="3">
        <v>1</v>
      </c>
      <c r="DG154" s="3">
        <v>0</v>
      </c>
      <c r="DH154" s="3">
        <v>0</v>
      </c>
      <c r="DI154" s="3">
        <v>0</v>
      </c>
      <c r="DJ154" s="3">
        <v>0</v>
      </c>
      <c r="DK154" s="3">
        <v>0</v>
      </c>
      <c r="DL154" s="3">
        <v>1</v>
      </c>
      <c r="DM154" s="3">
        <v>0</v>
      </c>
      <c r="DN154" s="3">
        <v>0</v>
      </c>
      <c r="DO154" s="3">
        <v>0</v>
      </c>
      <c r="DP154" s="3">
        <v>0</v>
      </c>
      <c r="DQ154" s="1" t="s">
        <v>154</v>
      </c>
      <c r="DR154" s="1" t="s">
        <v>154</v>
      </c>
      <c r="DT154" s="3">
        <v>80</v>
      </c>
      <c r="DU154" s="5">
        <v>80</v>
      </c>
      <c r="DV154" s="3">
        <v>18</v>
      </c>
      <c r="DW154" s="1" t="s">
        <v>160</v>
      </c>
      <c r="DX154" s="1">
        <v>1</v>
      </c>
      <c r="DY154" s="1">
        <v>2</v>
      </c>
      <c r="DZ154" s="7">
        <f t="shared" si="233"/>
        <v>1.5</v>
      </c>
      <c r="EA154" s="1" t="s">
        <v>178</v>
      </c>
      <c r="EB154" s="3">
        <v>1</v>
      </c>
      <c r="EC154" s="3">
        <v>0</v>
      </c>
      <c r="ED154" s="3">
        <v>0</v>
      </c>
      <c r="EE154" s="3">
        <v>0</v>
      </c>
      <c r="EF154" s="3">
        <v>0</v>
      </c>
      <c r="EG154" s="3">
        <v>0</v>
      </c>
      <c r="EH154" s="3">
        <v>1</v>
      </c>
      <c r="EI154" s="3">
        <v>0</v>
      </c>
      <c r="EJ154" s="3">
        <v>0</v>
      </c>
      <c r="EK154" s="3">
        <v>0</v>
      </c>
      <c r="EL154" s="3">
        <v>0</v>
      </c>
      <c r="EM154" s="1" t="s">
        <v>154</v>
      </c>
      <c r="EN154" s="1" t="s">
        <v>154</v>
      </c>
      <c r="EP154" s="5">
        <v>500</v>
      </c>
      <c r="EQ154" s="3">
        <v>500</v>
      </c>
      <c r="ER154" s="3">
        <v>18</v>
      </c>
      <c r="ES154" s="1" t="s">
        <v>160</v>
      </c>
      <c r="ET154" s="1">
        <v>2</v>
      </c>
      <c r="EU154" s="1">
        <v>3</v>
      </c>
      <c r="EV154" s="7">
        <f t="shared" si="234"/>
        <v>2.5</v>
      </c>
      <c r="EW154" s="1" t="s">
        <v>178</v>
      </c>
      <c r="EX154" s="3">
        <v>1</v>
      </c>
      <c r="EY154" s="3">
        <v>0</v>
      </c>
      <c r="EZ154" s="3">
        <v>0</v>
      </c>
      <c r="FA154" s="3">
        <v>0</v>
      </c>
      <c r="FB154" s="3">
        <v>0</v>
      </c>
      <c r="FC154" s="3">
        <v>0</v>
      </c>
      <c r="FD154" s="3">
        <v>1</v>
      </c>
      <c r="FE154" s="3">
        <v>0</v>
      </c>
      <c r="FF154" s="3">
        <v>0</v>
      </c>
      <c r="FG154" s="3">
        <v>0</v>
      </c>
      <c r="FH154" s="3">
        <v>0</v>
      </c>
      <c r="FJ154" s="1">
        <v>21698500</v>
      </c>
      <c r="FK154" s="1" t="s">
        <v>179</v>
      </c>
      <c r="FL154" s="1" t="s">
        <v>180</v>
      </c>
      <c r="FM154" s="1">
        <v>7</v>
      </c>
    </row>
    <row r="155" spans="1:169" x14ac:dyDescent="0.25">
      <c r="A155" s="1" t="s">
        <v>1129</v>
      </c>
      <c r="C155" s="1" t="s">
        <v>1509</v>
      </c>
      <c r="D155" s="1" t="s">
        <v>1405</v>
      </c>
      <c r="E155" s="25" t="s">
        <v>1403</v>
      </c>
      <c r="F155" s="1" t="s">
        <v>1410</v>
      </c>
      <c r="G155" s="1" t="s">
        <v>1404</v>
      </c>
      <c r="H155" s="1" t="s">
        <v>1537</v>
      </c>
      <c r="I155" s="1" t="s">
        <v>1361</v>
      </c>
      <c r="J155" s="1" t="s">
        <v>159</v>
      </c>
      <c r="K155" s="1" t="s">
        <v>1362</v>
      </c>
      <c r="L155" s="1" t="s">
        <v>1362</v>
      </c>
      <c r="N155" s="1">
        <v>300</v>
      </c>
      <c r="O155" s="4">
        <v>300</v>
      </c>
      <c r="P155" s="1">
        <v>26</v>
      </c>
      <c r="Q155" s="1" t="s">
        <v>1400</v>
      </c>
      <c r="R155" s="1">
        <v>2</v>
      </c>
      <c r="S155" s="1">
        <v>4</v>
      </c>
      <c r="T155" s="8">
        <v>3</v>
      </c>
      <c r="U155" s="22" t="s">
        <v>1422</v>
      </c>
      <c r="V155" s="1">
        <v>1</v>
      </c>
      <c r="W155" s="3">
        <v>0</v>
      </c>
      <c r="X155" s="3">
        <v>0</v>
      </c>
      <c r="Y155" s="3">
        <v>0</v>
      </c>
      <c r="Z155" s="3">
        <v>0</v>
      </c>
      <c r="AA155" s="3">
        <v>0</v>
      </c>
      <c r="AB155" s="3">
        <v>1</v>
      </c>
      <c r="AC155" s="3">
        <v>0</v>
      </c>
      <c r="AD155" s="3">
        <v>0</v>
      </c>
      <c r="AE155" s="3">
        <v>0</v>
      </c>
      <c r="AF155" s="3">
        <v>0</v>
      </c>
      <c r="AG155" s="1" t="s">
        <v>1362</v>
      </c>
      <c r="AH155" s="1" t="s">
        <v>1362</v>
      </c>
      <c r="AJ155" s="1">
        <v>355</v>
      </c>
      <c r="AK155" s="4">
        <v>355</v>
      </c>
      <c r="AL155" s="1">
        <v>26</v>
      </c>
      <c r="AM155" s="1" t="s">
        <v>155</v>
      </c>
      <c r="AN155" s="1">
        <v>3</v>
      </c>
      <c r="AO155" s="1">
        <v>5</v>
      </c>
      <c r="AP155" s="8">
        <v>4</v>
      </c>
      <c r="AQ155" s="1" t="s">
        <v>1447</v>
      </c>
      <c r="AR155" s="1">
        <f>IF(ISNUMBER(FIND("Price Inflation", AQ155)), 1, 0)</f>
        <v>0</v>
      </c>
      <c r="AS155" s="1">
        <f>IF(ISNUMBER(FIND("Liquidity Shortage", AQ155)), 1, 0)</f>
        <v>1</v>
      </c>
      <c r="AT155" s="1">
        <f>IF(ISNUMBER(FIND("Shortage of Demand", AQ155)), 1, 0)</f>
        <v>0</v>
      </c>
      <c r="AU155" s="1">
        <f>IF(ISNUMBER(FIND("Insecurity and Instability", AQ155)), 1, 0)</f>
        <v>1</v>
      </c>
      <c r="AV155" s="1">
        <f>IF(ISNUMBER(FIND("Supply Shortage", AQ155)), 1, 0)</f>
        <v>0</v>
      </c>
      <c r="AW155" s="1">
        <f>IF(ISNUMBER(FIND("Government Regulations", AQ155)), 1, 0)</f>
        <v>1</v>
      </c>
      <c r="AX155" s="1">
        <f>IF(ISNUMBER(FIND("Transportation Issues", AQ155)), 1, 0)</f>
        <v>0</v>
      </c>
      <c r="AY155" s="3">
        <v>0</v>
      </c>
      <c r="AZ155" s="1">
        <f>IF(ISNUMBER(FIND("Do Not Know", AQ155)), 1, 0)</f>
        <v>0</v>
      </c>
      <c r="BA155" s="1">
        <f>IF(ISNUMBER(FIND("No Constraints", AQ155)), 1, 0)</f>
        <v>0</v>
      </c>
      <c r="BB155" s="1">
        <f>IF(ISNUMBER(FIND("Vendor Did Not Answer", AR155)), 1, 0)</f>
        <v>0</v>
      </c>
      <c r="BC155" s="1" t="s">
        <v>1365</v>
      </c>
      <c r="BD155" s="1" t="s">
        <v>1365</v>
      </c>
      <c r="BM155" s="1" t="s">
        <v>1457</v>
      </c>
      <c r="BX155" s="1">
        <f>IF(ISNUMBER(FIND("Vendor Did Not Answer", BM155)), 1, 0)</f>
        <v>0</v>
      </c>
      <c r="BY155" s="1" t="s">
        <v>1362</v>
      </c>
      <c r="BZ155" s="1" t="s">
        <v>1362</v>
      </c>
      <c r="CB155" s="1">
        <v>100</v>
      </c>
      <c r="CC155" s="4">
        <v>100</v>
      </c>
      <c r="CD155" s="1">
        <v>23</v>
      </c>
      <c r="CE155" s="1" t="s">
        <v>160</v>
      </c>
      <c r="CF155" s="1">
        <v>3</v>
      </c>
      <c r="CG155" s="1">
        <v>4</v>
      </c>
      <c r="CH155" s="8">
        <v>3.5</v>
      </c>
      <c r="CI155" s="1" t="s">
        <v>1468</v>
      </c>
      <c r="CJ155" s="1">
        <f>IF(ISNUMBER(FIND("Price Inflation", CI155)), 1, 0)</f>
        <v>1</v>
      </c>
      <c r="CK155" s="1">
        <f>IF(ISNUMBER(FIND("Liquidity Shortage", CI155)), 1, 0)</f>
        <v>0</v>
      </c>
      <c r="CL155" s="1">
        <f>IF(ISNUMBER(FIND("Shortage of Demand", CI155)), 1, 0)</f>
        <v>0</v>
      </c>
      <c r="CM155" s="1">
        <f>IF(ISNUMBER(FIND("Insecurity and Instability", CI155)), 1, 0)</f>
        <v>1</v>
      </c>
      <c r="CN155" s="1">
        <f>IF(ISNUMBER(FIND("Supply Shortage", CI155)), 1, 0)</f>
        <v>0</v>
      </c>
      <c r="CO155" s="1">
        <f>IF(ISNUMBER(FIND("Government Regulations", CI155)), 1, 0)</f>
        <v>0</v>
      </c>
      <c r="CP155" s="1">
        <f>IF(ISNUMBER(FIND("Government Regulations", CI155)), 1, 0)</f>
        <v>0</v>
      </c>
      <c r="CQ155" s="1">
        <f>IF(ISNUMBER(FIND("Transportation Issues", CI155)), 1, 0)</f>
        <v>1</v>
      </c>
      <c r="CR155" s="1">
        <f>IF(ISNUMBER(FIND("Do Not Know", CI155)), 1, 0)</f>
        <v>0</v>
      </c>
      <c r="CS155" s="1">
        <f>IF(ISNUMBER(FIND("No Constraints", CI155)), 1, 0)</f>
        <v>0</v>
      </c>
      <c r="CT155" s="1">
        <f>IF(ISNUMBER(FIND("Vendor Did Not Answer", CI155)), 1, 0)</f>
        <v>0</v>
      </c>
      <c r="CU155" s="1" t="s">
        <v>1362</v>
      </c>
      <c r="CV155" s="1" t="s">
        <v>1362</v>
      </c>
      <c r="CW155" s="1">
        <v>70</v>
      </c>
      <c r="CX155" s="1">
        <v>260</v>
      </c>
      <c r="CY155" s="4">
        <v>260</v>
      </c>
      <c r="CZ155" s="1">
        <v>16</v>
      </c>
      <c r="DA155" s="1" t="s">
        <v>155</v>
      </c>
      <c r="DB155" s="1">
        <v>3</v>
      </c>
      <c r="DC155" s="1">
        <v>5</v>
      </c>
      <c r="DD155" s="8">
        <v>4</v>
      </c>
      <c r="DE155" s="1" t="s">
        <v>1484</v>
      </c>
      <c r="DF155" s="1">
        <f>IF(ISNUMBER(FIND("Price Inflation", DE155)), 1, 0)</f>
        <v>1</v>
      </c>
      <c r="DG155" s="1">
        <f>IF(ISNUMBER(FIND("Liquidity Shortage", DE155)), 1, 0)</f>
        <v>0</v>
      </c>
      <c r="DH155" s="1">
        <f>IF(ISNUMBER(FIND("Shortage of Demand", DE155)), 1, 0)</f>
        <v>1</v>
      </c>
      <c r="DI155" s="1">
        <f>IF(ISNUMBER(FIND("Insecurity and Instability", DE155)), 1, 0)</f>
        <v>0</v>
      </c>
      <c r="DJ155" s="1">
        <f>IF(ISNUMBER(FIND("Supply Shortage", DE155)), 1, 0)</f>
        <v>0</v>
      </c>
      <c r="DK155" s="1">
        <f>IF(ISNUMBER(FIND("Government Regulations", DE155)), 1, 0)</f>
        <v>0</v>
      </c>
      <c r="DL155" s="1">
        <f>IF(ISNUMBER(FIND("Transportation Issues", DE155)), 1, 0)</f>
        <v>0</v>
      </c>
      <c r="DM155" s="3">
        <v>0</v>
      </c>
      <c r="DN155" s="1">
        <f>IF(ISNUMBER(FIND("Do Not Know", DE155)), 1, 0)</f>
        <v>0</v>
      </c>
      <c r="DO155" s="1">
        <f>IF(ISNUMBER(FIND("No Constraints", DE155)), 1, 0)</f>
        <v>0</v>
      </c>
      <c r="DP155" s="1">
        <f>IF(ISNUMBER(FIND("Vendor Did Not Answer", DE155)), 1, 0)</f>
        <v>0</v>
      </c>
      <c r="DQ155" s="1" t="s">
        <v>1362</v>
      </c>
      <c r="DR155" s="1" t="s">
        <v>1365</v>
      </c>
      <c r="DS155" s="1">
        <v>70</v>
      </c>
      <c r="DT155" s="1">
        <v>85</v>
      </c>
      <c r="DU155" s="11">
        <v>85</v>
      </c>
      <c r="DV155" s="1">
        <v>16</v>
      </c>
      <c r="DW155" s="1" t="s">
        <v>155</v>
      </c>
      <c r="DX155" s="1">
        <v>2</v>
      </c>
      <c r="DY155" s="1">
        <v>3</v>
      </c>
      <c r="DZ155" s="8">
        <v>2.5</v>
      </c>
      <c r="EA155" s="1" t="s">
        <v>1493</v>
      </c>
      <c r="EB155" s="1">
        <f>IF(ISNUMBER(FIND("Price Inflation", EA155)), 1, 0)</f>
        <v>0</v>
      </c>
      <c r="EC155" s="1">
        <f>IF(ISNUMBER(FIND("Liquidity Shortage", EA155)), 1, 0)</f>
        <v>0</v>
      </c>
      <c r="ED155" s="1">
        <f>IF(ISNUMBER(FIND("Shortage of Demand", EA155)), 1, 0)</f>
        <v>1</v>
      </c>
      <c r="EE155" s="1">
        <f>IF(ISNUMBER(FIND("Insecurity and Instability", EA155)), 1, 0)</f>
        <v>0</v>
      </c>
      <c r="EF155" s="1">
        <f>IF(ISNUMBER(FIND("Supply Shortage", EA155)), 1, 0)</f>
        <v>0</v>
      </c>
      <c r="EG155" s="1">
        <f>IF(ISNUMBER(FIND("Government Regulations", EA155)), 1, 0)</f>
        <v>1</v>
      </c>
      <c r="EH155" s="1">
        <f>IF(ISNUMBER(FIND("Government Regulations", EA155)), 1, 0)</f>
        <v>1</v>
      </c>
      <c r="EI155" s="1">
        <f>IF(ISNUMBER(FIND("Transportation Issues", EA155)), 1, 0)</f>
        <v>1</v>
      </c>
      <c r="EJ155" s="1">
        <f>IF(ISNUMBER(FIND("Do Not Know", EA155)), 1, 0)</f>
        <v>0</v>
      </c>
      <c r="EK155" s="1">
        <f>IF(ISNUMBER(FIND("No Constraints", EA155)), 1, 0)</f>
        <v>0</v>
      </c>
      <c r="EL155" s="1">
        <f>IF(ISNUMBER(FIND("Vendor Did Not Answer", EA155)), 1, 0)</f>
        <v>0</v>
      </c>
      <c r="EM155" s="1" t="s">
        <v>1365</v>
      </c>
      <c r="EW155" s="1" t="s">
        <v>1457</v>
      </c>
    </row>
    <row r="156" spans="1:169" x14ac:dyDescent="0.25">
      <c r="A156" s="1" t="s">
        <v>1130</v>
      </c>
      <c r="C156" s="1" t="s">
        <v>1509</v>
      </c>
      <c r="D156" s="1" t="s">
        <v>1405</v>
      </c>
      <c r="E156" s="25" t="s">
        <v>1403</v>
      </c>
      <c r="F156" s="1" t="s">
        <v>1410</v>
      </c>
      <c r="G156" s="1" t="s">
        <v>1404</v>
      </c>
      <c r="H156" s="1" t="s">
        <v>1537</v>
      </c>
      <c r="I156" s="1" t="s">
        <v>1361</v>
      </c>
      <c r="J156" s="1" t="s">
        <v>159</v>
      </c>
      <c r="K156" s="1" t="s">
        <v>1362</v>
      </c>
      <c r="L156" s="1" t="s">
        <v>1362</v>
      </c>
      <c r="N156" s="1">
        <v>290</v>
      </c>
      <c r="O156" s="4">
        <v>290</v>
      </c>
      <c r="P156" s="1">
        <v>26</v>
      </c>
      <c r="Q156" s="1" t="s">
        <v>160</v>
      </c>
      <c r="R156" s="1">
        <v>4</v>
      </c>
      <c r="S156" s="1">
        <v>8</v>
      </c>
      <c r="T156" s="8">
        <v>6</v>
      </c>
      <c r="U156" s="22" t="s">
        <v>1423</v>
      </c>
      <c r="V156" s="3">
        <v>0</v>
      </c>
      <c r="W156" s="3">
        <v>0</v>
      </c>
      <c r="X156" s="3">
        <v>0</v>
      </c>
      <c r="Y156" s="3">
        <v>0</v>
      </c>
      <c r="Z156" s="3">
        <v>1</v>
      </c>
      <c r="AA156" s="1">
        <v>1</v>
      </c>
      <c r="AB156" s="3">
        <v>0</v>
      </c>
      <c r="AC156" s="3">
        <v>0</v>
      </c>
      <c r="AD156" s="3">
        <v>0</v>
      </c>
      <c r="AE156" s="3">
        <v>0</v>
      </c>
      <c r="AF156" s="3">
        <v>0</v>
      </c>
      <c r="AG156" s="1" t="s">
        <v>1362</v>
      </c>
      <c r="AH156" s="1" t="s">
        <v>1362</v>
      </c>
      <c r="AJ156" s="1">
        <v>350</v>
      </c>
      <c r="AK156" s="4">
        <v>350</v>
      </c>
      <c r="AL156" s="1">
        <v>26</v>
      </c>
      <c r="AM156" s="1" t="s">
        <v>160</v>
      </c>
      <c r="AN156" s="1">
        <v>4</v>
      </c>
      <c r="AO156" s="1">
        <v>6</v>
      </c>
      <c r="AP156" s="8">
        <v>5</v>
      </c>
      <c r="AQ156" s="1" t="s">
        <v>1448</v>
      </c>
      <c r="AR156" s="1">
        <f>IF(ISNUMBER(FIND("Price Inflation", AQ156)), 1, 0)</f>
        <v>0</v>
      </c>
      <c r="AS156" s="1">
        <f>IF(ISNUMBER(FIND("Liquidity Shortage", AQ156)), 1, 0)</f>
        <v>0</v>
      </c>
      <c r="AT156" s="1">
        <f>IF(ISNUMBER(FIND("Shortage of Demand", AQ156)), 1, 0)</f>
        <v>0</v>
      </c>
      <c r="AU156" s="1">
        <f>IF(ISNUMBER(FIND("Insecurity and Instability", AQ156)), 1, 0)</f>
        <v>0</v>
      </c>
      <c r="AV156" s="1">
        <f>IF(ISNUMBER(FIND("Supply Shortage", AQ156)), 1, 0)</f>
        <v>1</v>
      </c>
      <c r="AW156" s="1">
        <f>IF(ISNUMBER(FIND("Government Regulations", AQ156)), 1, 0)</f>
        <v>1</v>
      </c>
      <c r="AX156" s="1">
        <f>IF(ISNUMBER(FIND("Transportation Issues", AQ156)), 1, 0)</f>
        <v>1</v>
      </c>
      <c r="AY156" s="3">
        <v>0</v>
      </c>
      <c r="AZ156" s="1">
        <f>IF(ISNUMBER(FIND("Do Not Know", AQ156)), 1, 0)</f>
        <v>0</v>
      </c>
      <c r="BA156" s="1">
        <f>IF(ISNUMBER(FIND("No Constraints", AQ156)), 1, 0)</f>
        <v>0</v>
      </c>
      <c r="BB156" s="1">
        <f>IF(ISNUMBER(FIND("Vendor Did Not Answer", AR156)), 1, 0)</f>
        <v>0</v>
      </c>
      <c r="BC156" s="1" t="s">
        <v>1362</v>
      </c>
      <c r="BD156" s="1" t="s">
        <v>1365</v>
      </c>
      <c r="BE156" s="1">
        <v>1.5</v>
      </c>
      <c r="BF156" s="1">
        <v>130</v>
      </c>
      <c r="BH156" s="1">
        <v>23</v>
      </c>
      <c r="BI156" s="1" t="s">
        <v>155</v>
      </c>
      <c r="BJ156" s="1">
        <v>2</v>
      </c>
      <c r="BK156" s="1">
        <v>3</v>
      </c>
      <c r="BL156" s="8">
        <v>2.5</v>
      </c>
      <c r="BM156" s="1" t="s">
        <v>1459</v>
      </c>
      <c r="BN156" s="1">
        <f>IF(ISNUMBER(FIND("Price Inflation", BM156)), 1, 0)</f>
        <v>0</v>
      </c>
      <c r="BO156" s="1">
        <f>IF(ISNUMBER(FIND("Liquidity Shortage", BM156)), 1, 0)</f>
        <v>0</v>
      </c>
      <c r="BP156" s="1">
        <f>IF(ISNUMBER(FIND("Shortage of Demand", BM156)), 1, 0)</f>
        <v>1</v>
      </c>
      <c r="BQ156" s="1">
        <f>IF(ISNUMBER(FIND("Insecurity and Instability", BM156)), 1, 0)</f>
        <v>0</v>
      </c>
      <c r="BR156" s="1">
        <f>IF(ISNUMBER(FIND("Supply Shortage", BM156)), 1, 0)</f>
        <v>0</v>
      </c>
      <c r="BS156" s="1">
        <f>IF(ISNUMBER(FIND("Government Regulations", BM156)), 1, 0)</f>
        <v>0</v>
      </c>
      <c r="BT156" s="1">
        <f>IF(ISNUMBER(FIND("Government Regulations", BM156)), 1, 0)</f>
        <v>0</v>
      </c>
      <c r="BU156" s="1">
        <f>IF(ISNUMBER(FIND("Transportation Issues", BM156)), 1, 0)</f>
        <v>1</v>
      </c>
      <c r="BV156" s="1">
        <f>IF(ISNUMBER(FIND("Do Not Know", BM156)), 1, 0)</f>
        <v>0</v>
      </c>
      <c r="BW156" s="1">
        <f>IF(ISNUMBER(FIND("No Constraints", BM156)), 1, 0)</f>
        <v>0</v>
      </c>
      <c r="BX156" s="1">
        <f>IF(ISNUMBER(FIND("Vendor Did Not Answer", BM156)), 1, 0)</f>
        <v>0</v>
      </c>
      <c r="BY156" s="1" t="s">
        <v>1362</v>
      </c>
      <c r="BZ156" s="1" t="s">
        <v>1362</v>
      </c>
      <c r="CB156" s="1">
        <v>100</v>
      </c>
      <c r="CC156" s="4">
        <v>100</v>
      </c>
      <c r="CD156" s="1">
        <v>16</v>
      </c>
      <c r="CE156" s="1" t="s">
        <v>155</v>
      </c>
      <c r="CF156" s="1">
        <v>2</v>
      </c>
      <c r="CG156" s="1">
        <v>4</v>
      </c>
      <c r="CH156" s="8">
        <v>3</v>
      </c>
      <c r="CI156" s="1" t="s">
        <v>1469</v>
      </c>
      <c r="CJ156" s="1">
        <f>IF(ISNUMBER(FIND("Price Inflation", CI156)), 1, 0)</f>
        <v>0</v>
      </c>
      <c r="CK156" s="1">
        <f>IF(ISNUMBER(FIND("Liquidity Shortage", CI156)), 1, 0)</f>
        <v>0</v>
      </c>
      <c r="CL156" s="1">
        <f>IF(ISNUMBER(FIND("Shortage of Demand", CI156)), 1, 0)</f>
        <v>0</v>
      </c>
      <c r="CM156" s="1">
        <f>IF(ISNUMBER(FIND("Insecurity and Instability", CI156)), 1, 0)</f>
        <v>1</v>
      </c>
      <c r="CN156" s="1">
        <f>IF(ISNUMBER(FIND("Supply Shortage", CI156)), 1, 0)</f>
        <v>0</v>
      </c>
      <c r="CO156" s="1">
        <f>IF(ISNUMBER(FIND("Government Regulations", CI156)), 1, 0)</f>
        <v>1</v>
      </c>
      <c r="CP156" s="1">
        <f>IF(ISNUMBER(FIND("Government Regulations", CI156)), 1, 0)</f>
        <v>1</v>
      </c>
      <c r="CQ156" s="1">
        <f>IF(ISNUMBER(FIND("Transportation Issues", CI156)), 1, 0)</f>
        <v>1</v>
      </c>
      <c r="CR156" s="1">
        <f>IF(ISNUMBER(FIND("Do Not Know", CI156)), 1, 0)</f>
        <v>0</v>
      </c>
      <c r="CS156" s="1">
        <f>IF(ISNUMBER(FIND("No Constraints", CI156)), 1, 0)</f>
        <v>0</v>
      </c>
      <c r="CT156" s="1">
        <f>IF(ISNUMBER(FIND("Vendor Did Not Answer", CI156)), 1, 0)</f>
        <v>0</v>
      </c>
      <c r="CU156" s="1" t="s">
        <v>1362</v>
      </c>
      <c r="CV156" s="1" t="s">
        <v>1362</v>
      </c>
      <c r="CW156" s="1">
        <v>70</v>
      </c>
      <c r="CX156" s="1">
        <v>270</v>
      </c>
      <c r="CY156" s="4">
        <v>270</v>
      </c>
      <c r="CZ156" s="1">
        <v>16</v>
      </c>
      <c r="DA156" s="1" t="s">
        <v>155</v>
      </c>
      <c r="DB156" s="1">
        <v>2</v>
      </c>
      <c r="DC156" s="1">
        <v>4</v>
      </c>
      <c r="DD156" s="8">
        <v>3</v>
      </c>
      <c r="DE156" s="1" t="s">
        <v>1485</v>
      </c>
      <c r="DF156" s="1">
        <f>IF(ISNUMBER(FIND("Price Inflation", DE156)), 1, 0)</f>
        <v>0</v>
      </c>
      <c r="DG156" s="1">
        <f>IF(ISNUMBER(FIND("Liquidity Shortage", DE156)), 1, 0)</f>
        <v>0</v>
      </c>
      <c r="DH156" s="1">
        <f>IF(ISNUMBER(FIND("Shortage of Demand", DE156)), 1, 0)</f>
        <v>0</v>
      </c>
      <c r="DI156" s="1">
        <f>IF(ISNUMBER(FIND("Insecurity and Instability", DE156)), 1, 0)</f>
        <v>0</v>
      </c>
      <c r="DJ156" s="1">
        <f>IF(ISNUMBER(FIND("Supply Shortage", DE156)), 1, 0)</f>
        <v>0</v>
      </c>
      <c r="DK156" s="1">
        <f>IF(ISNUMBER(FIND("Government Regulations", DE156)), 1, 0)</f>
        <v>0</v>
      </c>
      <c r="DL156" s="1">
        <f>IF(ISNUMBER(FIND("Transportation Issues", DE156)), 1, 0)</f>
        <v>1</v>
      </c>
      <c r="DM156" s="3">
        <v>0</v>
      </c>
      <c r="DN156" s="1">
        <f>IF(ISNUMBER(FIND("Do Not Know", DE156)), 1, 0)</f>
        <v>0</v>
      </c>
      <c r="DO156" s="1">
        <f>IF(ISNUMBER(FIND("No Constraints", DE156)), 1, 0)</f>
        <v>0</v>
      </c>
      <c r="DP156" s="1">
        <f>IF(ISNUMBER(FIND("Vendor Did Not Answer", DE156)), 1, 0)</f>
        <v>0</v>
      </c>
      <c r="DQ156" s="1" t="s">
        <v>1362</v>
      </c>
      <c r="DR156" s="1" t="s">
        <v>1365</v>
      </c>
      <c r="DS156" s="1">
        <v>70</v>
      </c>
      <c r="DT156" s="1">
        <v>80</v>
      </c>
      <c r="DU156" s="11">
        <v>80</v>
      </c>
      <c r="DV156" s="1">
        <v>16</v>
      </c>
      <c r="DW156" s="1" t="s">
        <v>155</v>
      </c>
      <c r="DX156" s="1">
        <v>3</v>
      </c>
      <c r="DY156" s="1">
        <v>4</v>
      </c>
      <c r="DZ156" s="8">
        <v>3.5</v>
      </c>
      <c r="EA156" s="1" t="s">
        <v>1422</v>
      </c>
      <c r="EB156" s="1">
        <f>IF(ISNUMBER(FIND("Price Inflation", EA156)), 1, 0)</f>
        <v>1</v>
      </c>
      <c r="EC156" s="1">
        <f>IF(ISNUMBER(FIND("Liquidity Shortage", EA156)), 1, 0)</f>
        <v>0</v>
      </c>
      <c r="ED156" s="1">
        <f>IF(ISNUMBER(FIND("Shortage of Demand", EA156)), 1, 0)</f>
        <v>0</v>
      </c>
      <c r="EE156" s="1">
        <f>IF(ISNUMBER(FIND("Insecurity and Instability", EA156)), 1, 0)</f>
        <v>0</v>
      </c>
      <c r="EF156" s="1">
        <f>IF(ISNUMBER(FIND("Supply Shortage", EA156)), 1, 0)</f>
        <v>0</v>
      </c>
      <c r="EG156" s="1">
        <f>IF(ISNUMBER(FIND("Government Regulations", EA156)), 1, 0)</f>
        <v>0</v>
      </c>
      <c r="EH156" s="1">
        <f>IF(ISNUMBER(FIND("Government Regulations", EA156)), 1, 0)</f>
        <v>0</v>
      </c>
      <c r="EI156" s="1">
        <f>IF(ISNUMBER(FIND("Transportation Issues", EA156)), 1, 0)</f>
        <v>1</v>
      </c>
      <c r="EJ156" s="1">
        <f>IF(ISNUMBER(FIND("Do Not Know", EA156)), 1, 0)</f>
        <v>0</v>
      </c>
      <c r="EK156" s="1">
        <f>IF(ISNUMBER(FIND("No Constraints", EA156)), 1, 0)</f>
        <v>0</v>
      </c>
      <c r="EL156" s="1">
        <f>IF(ISNUMBER(FIND("Vendor Did Not Answer", EA156)), 1, 0)</f>
        <v>0</v>
      </c>
      <c r="EM156" s="1" t="s">
        <v>1365</v>
      </c>
      <c r="EW156" s="1" t="s">
        <v>1457</v>
      </c>
    </row>
    <row r="157" spans="1:169" x14ac:dyDescent="0.25">
      <c r="A157" s="1" t="s">
        <v>1131</v>
      </c>
      <c r="C157" s="1" t="s">
        <v>1509</v>
      </c>
      <c r="D157" s="1" t="s">
        <v>1405</v>
      </c>
      <c r="E157" s="25" t="s">
        <v>1403</v>
      </c>
      <c r="F157" s="1" t="s">
        <v>1410</v>
      </c>
      <c r="G157" s="1" t="s">
        <v>1404</v>
      </c>
      <c r="H157" s="1" t="s">
        <v>1526</v>
      </c>
      <c r="I157" s="1" t="s">
        <v>1361</v>
      </c>
      <c r="J157" s="1" t="s">
        <v>159</v>
      </c>
      <c r="K157" s="1" t="s">
        <v>1362</v>
      </c>
      <c r="L157" s="1" t="s">
        <v>1362</v>
      </c>
      <c r="N157" s="1">
        <v>310</v>
      </c>
      <c r="O157" s="4">
        <v>310</v>
      </c>
      <c r="P157" s="1">
        <v>26</v>
      </c>
      <c r="Q157" s="1" t="s">
        <v>1400</v>
      </c>
      <c r="R157" s="1">
        <v>3</v>
      </c>
      <c r="S157" s="1">
        <v>6</v>
      </c>
      <c r="T157" s="8">
        <v>4.5</v>
      </c>
      <c r="U157" s="22" t="s">
        <v>1416</v>
      </c>
      <c r="V157" s="1">
        <v>1</v>
      </c>
      <c r="W157" s="1">
        <v>1</v>
      </c>
      <c r="X157" s="3">
        <v>0</v>
      </c>
      <c r="Y157" s="3">
        <v>0</v>
      </c>
      <c r="Z157" s="3">
        <v>1</v>
      </c>
      <c r="AA157" s="3">
        <v>0</v>
      </c>
      <c r="AB157" s="3">
        <v>0</v>
      </c>
      <c r="AC157" s="3">
        <v>0</v>
      </c>
      <c r="AD157" s="3">
        <v>0</v>
      </c>
      <c r="AE157" s="3">
        <v>0</v>
      </c>
      <c r="AF157" s="3">
        <v>0</v>
      </c>
      <c r="AG157" s="1" t="s">
        <v>1362</v>
      </c>
      <c r="AH157" s="1" t="s">
        <v>1362</v>
      </c>
      <c r="AJ157" s="1">
        <v>360</v>
      </c>
      <c r="AK157" s="4">
        <v>360</v>
      </c>
      <c r="AL157" s="1">
        <v>23</v>
      </c>
      <c r="AM157" s="1" t="s">
        <v>155</v>
      </c>
      <c r="AN157" s="1">
        <v>2</v>
      </c>
      <c r="AO157" s="1">
        <v>4</v>
      </c>
      <c r="AP157" s="8">
        <v>3</v>
      </c>
      <c r="AQ157" s="1" t="s">
        <v>1449</v>
      </c>
      <c r="AR157" s="1">
        <f>IF(ISNUMBER(FIND("Price Inflation", AQ157)), 1, 0)</f>
        <v>1</v>
      </c>
      <c r="AS157" s="1">
        <f>IF(ISNUMBER(FIND("Liquidity Shortage", AQ157)), 1, 0)</f>
        <v>0</v>
      </c>
      <c r="AT157" s="1">
        <f>IF(ISNUMBER(FIND("Shortage of Demand", AQ157)), 1, 0)</f>
        <v>0</v>
      </c>
      <c r="AU157" s="1">
        <f>IF(ISNUMBER(FIND("Insecurity and Instability", AQ157)), 1, 0)</f>
        <v>0</v>
      </c>
      <c r="AV157" s="1">
        <f>IF(ISNUMBER(FIND("Supply Shortage", AQ157)), 1, 0)</f>
        <v>0</v>
      </c>
      <c r="AW157" s="1">
        <f>IF(ISNUMBER(FIND("Government Regulations", AQ157)), 1, 0)</f>
        <v>0</v>
      </c>
      <c r="AX157" s="1">
        <f>IF(ISNUMBER(FIND("Transportation Issues", AQ157)), 1, 0)</f>
        <v>1</v>
      </c>
      <c r="AY157" s="3">
        <v>0</v>
      </c>
      <c r="AZ157" s="1">
        <f>IF(ISNUMBER(FIND("Do Not Know", AQ157)), 1, 0)</f>
        <v>0</v>
      </c>
      <c r="BA157" s="1">
        <f>IF(ISNUMBER(FIND("No Constraints", AQ157)), 1, 0)</f>
        <v>0</v>
      </c>
      <c r="BB157" s="1">
        <f>IF(ISNUMBER(FIND("Vendor Did Not Answer", AR157)), 1, 0)</f>
        <v>0</v>
      </c>
      <c r="BC157" s="1" t="s">
        <v>1365</v>
      </c>
      <c r="BD157" s="1" t="s">
        <v>1365</v>
      </c>
      <c r="BM157" s="1" t="s">
        <v>1457</v>
      </c>
      <c r="BX157" s="1">
        <f>IF(ISNUMBER(FIND("Vendor Did Not Answer", BM157)), 1, 0)</f>
        <v>0</v>
      </c>
      <c r="BY157" s="1" t="s">
        <v>1362</v>
      </c>
      <c r="BZ157" s="1" t="s">
        <v>1362</v>
      </c>
      <c r="CB157" s="1">
        <v>100</v>
      </c>
      <c r="CC157" s="4">
        <v>100</v>
      </c>
      <c r="CD157" s="1">
        <v>16</v>
      </c>
      <c r="CE157" s="1" t="s">
        <v>155</v>
      </c>
      <c r="CF157" s="1">
        <v>2</v>
      </c>
      <c r="CG157" s="1">
        <v>3</v>
      </c>
      <c r="CH157" s="8">
        <v>2.5</v>
      </c>
      <c r="CI157" s="1" t="s">
        <v>1470</v>
      </c>
      <c r="CJ157" s="1">
        <f>IF(ISNUMBER(FIND("Price Inflation", CI157)), 1, 0)</f>
        <v>1</v>
      </c>
      <c r="CK157" s="1">
        <f>IF(ISNUMBER(FIND("Liquidity Shortage", CI157)), 1, 0)</f>
        <v>1</v>
      </c>
      <c r="CL157" s="1">
        <f>IF(ISNUMBER(FIND("Shortage of Demand", CI157)), 1, 0)</f>
        <v>0</v>
      </c>
      <c r="CM157" s="1">
        <f>IF(ISNUMBER(FIND("Insecurity and Instability", CI157)), 1, 0)</f>
        <v>1</v>
      </c>
      <c r="CN157" s="1">
        <f>IF(ISNUMBER(FIND("Supply Shortage", CI157)), 1, 0)</f>
        <v>0</v>
      </c>
      <c r="CO157" s="1">
        <f>IF(ISNUMBER(FIND("Government Regulations", CI157)), 1, 0)</f>
        <v>0</v>
      </c>
      <c r="CP157" s="1">
        <f>IF(ISNUMBER(FIND("Government Regulations", CI157)), 1, 0)</f>
        <v>0</v>
      </c>
      <c r="CQ157" s="1">
        <f>IF(ISNUMBER(FIND("Transportation Issues", CI157)), 1, 0)</f>
        <v>0</v>
      </c>
      <c r="CR157" s="1">
        <f>IF(ISNUMBER(FIND("Do Not Know", CI157)), 1, 0)</f>
        <v>0</v>
      </c>
      <c r="CS157" s="1">
        <f>IF(ISNUMBER(FIND("No Constraints", CI157)), 1, 0)</f>
        <v>0</v>
      </c>
      <c r="CT157" s="1">
        <f>IF(ISNUMBER(FIND("Vendor Did Not Answer", CI157)), 1, 0)</f>
        <v>0</v>
      </c>
      <c r="CU157" s="1" t="s">
        <v>1362</v>
      </c>
      <c r="CV157" s="1" t="s">
        <v>1362</v>
      </c>
      <c r="CW157" s="1">
        <v>70</v>
      </c>
      <c r="CX157" s="1">
        <v>365</v>
      </c>
      <c r="CY157" s="4">
        <v>365</v>
      </c>
      <c r="CZ157" s="1">
        <v>23</v>
      </c>
      <c r="DA157" s="1" t="s">
        <v>160</v>
      </c>
      <c r="DB157" s="1">
        <v>3</v>
      </c>
      <c r="DC157" s="1">
        <v>6</v>
      </c>
      <c r="DD157" s="8">
        <v>4.5</v>
      </c>
      <c r="DE157" s="1" t="s">
        <v>1486</v>
      </c>
      <c r="DF157" s="1">
        <f>IF(ISNUMBER(FIND("Price Inflation", DE157)), 1, 0)</f>
        <v>1</v>
      </c>
      <c r="DG157" s="1">
        <f>IF(ISNUMBER(FIND("Liquidity Shortage", DE157)), 1, 0)</f>
        <v>1</v>
      </c>
      <c r="DH157" s="1">
        <f>IF(ISNUMBER(FIND("Shortage of Demand", DE157)), 1, 0)</f>
        <v>0</v>
      </c>
      <c r="DI157" s="1">
        <f>IF(ISNUMBER(FIND("Insecurity and Instability", DE157)), 1, 0)</f>
        <v>0</v>
      </c>
      <c r="DJ157" s="1">
        <f>IF(ISNUMBER(FIND("Supply Shortage", DE157)), 1, 0)</f>
        <v>0</v>
      </c>
      <c r="DK157" s="1">
        <f>IF(ISNUMBER(FIND("Government Regulations", DE157)), 1, 0)</f>
        <v>0</v>
      </c>
      <c r="DL157" s="1">
        <f>IF(ISNUMBER(FIND("Transportation Issues", DE157)), 1, 0)</f>
        <v>0</v>
      </c>
      <c r="DM157" s="3">
        <v>0</v>
      </c>
      <c r="DN157" s="1">
        <f>IF(ISNUMBER(FIND("Do Not Know", DE157)), 1, 0)</f>
        <v>0</v>
      </c>
      <c r="DO157" s="1">
        <f>IF(ISNUMBER(FIND("No Constraints", DE157)), 1, 0)</f>
        <v>0</v>
      </c>
      <c r="DP157" s="1">
        <f>IF(ISNUMBER(FIND("Vendor Did Not Answer", DE157)), 1, 0)</f>
        <v>0</v>
      </c>
      <c r="DQ157" s="1" t="s">
        <v>1362</v>
      </c>
      <c r="DR157" s="1" t="s">
        <v>1365</v>
      </c>
      <c r="DS157" s="1">
        <v>70</v>
      </c>
      <c r="DT157" s="1">
        <v>85</v>
      </c>
      <c r="DU157" s="11">
        <v>85</v>
      </c>
      <c r="DV157" s="1">
        <v>16</v>
      </c>
      <c r="DW157" s="1" t="s">
        <v>155</v>
      </c>
      <c r="DX157" s="1">
        <v>2</v>
      </c>
      <c r="DY157" s="1">
        <v>3</v>
      </c>
      <c r="DZ157" s="8">
        <v>2.5</v>
      </c>
      <c r="EA157" s="1" t="s">
        <v>1494</v>
      </c>
      <c r="EB157" s="1">
        <f>IF(ISNUMBER(FIND("Price Inflation", EA157)), 1, 0)</f>
        <v>0</v>
      </c>
      <c r="EC157" s="1">
        <f>IF(ISNUMBER(FIND("Liquidity Shortage", EA157)), 1, 0)</f>
        <v>0</v>
      </c>
      <c r="ED157" s="1">
        <f>IF(ISNUMBER(FIND("Shortage of Demand", EA157)), 1, 0)</f>
        <v>1</v>
      </c>
      <c r="EE157" s="1">
        <f>IF(ISNUMBER(FIND("Insecurity and Instability", EA157)), 1, 0)</f>
        <v>0</v>
      </c>
      <c r="EF157" s="1">
        <f>IF(ISNUMBER(FIND("Supply Shortage", EA157)), 1, 0)</f>
        <v>1</v>
      </c>
      <c r="EG157" s="1">
        <f>IF(ISNUMBER(FIND("Government Regulations", EA157)), 1, 0)</f>
        <v>0</v>
      </c>
      <c r="EH157" s="1">
        <f>IF(ISNUMBER(FIND("Government Regulations", EA157)), 1, 0)</f>
        <v>0</v>
      </c>
      <c r="EI157" s="1">
        <f>IF(ISNUMBER(FIND("Transportation Issues", EA157)), 1, 0)</f>
        <v>0</v>
      </c>
      <c r="EJ157" s="1">
        <f>IF(ISNUMBER(FIND("Do Not Know", EA157)), 1, 0)</f>
        <v>0</v>
      </c>
      <c r="EK157" s="1">
        <f>IF(ISNUMBER(FIND("No Constraints", EA157)), 1, 0)</f>
        <v>0</v>
      </c>
      <c r="EL157" s="1">
        <f>IF(ISNUMBER(FIND("Vendor Did Not Answer", EA157)), 1, 0)</f>
        <v>0</v>
      </c>
      <c r="EM157" s="1" t="s">
        <v>1365</v>
      </c>
      <c r="EW157" s="1" t="s">
        <v>1457</v>
      </c>
    </row>
    <row r="158" spans="1:169" x14ac:dyDescent="0.25">
      <c r="A158" s="1" t="s">
        <v>1110</v>
      </c>
      <c r="B158" s="1" t="s">
        <v>169</v>
      </c>
      <c r="C158" s="1" t="s">
        <v>1140</v>
      </c>
      <c r="D158" s="3" t="s">
        <v>1287</v>
      </c>
      <c r="E158" s="12" t="s">
        <v>1195</v>
      </c>
      <c r="F158" s="3" t="s">
        <v>1256</v>
      </c>
      <c r="G158" s="1" t="s">
        <v>785</v>
      </c>
      <c r="H158" s="1" t="s">
        <v>1521</v>
      </c>
      <c r="I158" s="1" t="s">
        <v>162</v>
      </c>
      <c r="J158" s="1" t="s">
        <v>159</v>
      </c>
      <c r="K158" s="1" t="s">
        <v>154</v>
      </c>
      <c r="L158" s="1" t="s">
        <v>154</v>
      </c>
      <c r="N158" s="3">
        <v>360</v>
      </c>
      <c r="O158" s="5">
        <v>360</v>
      </c>
      <c r="P158" s="3">
        <v>18</v>
      </c>
      <c r="Q158" s="1" t="s">
        <v>160</v>
      </c>
      <c r="R158" s="3">
        <v>2</v>
      </c>
      <c r="S158" s="3">
        <v>3</v>
      </c>
      <c r="T158" s="7">
        <f>AVERAGE(R158:S158)</f>
        <v>2.5</v>
      </c>
      <c r="U158" s="1" t="s">
        <v>158</v>
      </c>
      <c r="V158" s="3">
        <v>1</v>
      </c>
      <c r="W158" s="3">
        <v>1</v>
      </c>
      <c r="X158" s="3">
        <v>0</v>
      </c>
      <c r="Y158" s="3">
        <v>0</v>
      </c>
      <c r="Z158" s="3">
        <v>0</v>
      </c>
      <c r="AA158" s="3">
        <v>0</v>
      </c>
      <c r="AB158" s="3">
        <v>0</v>
      </c>
      <c r="AC158" s="3">
        <v>0</v>
      </c>
      <c r="AD158" s="3">
        <v>0</v>
      </c>
      <c r="AE158" s="3">
        <v>0</v>
      </c>
      <c r="AF158" s="3">
        <v>0</v>
      </c>
      <c r="AG158" s="1" t="s">
        <v>154</v>
      </c>
      <c r="AH158" s="1" t="s">
        <v>154</v>
      </c>
      <c r="AJ158" s="3">
        <v>360</v>
      </c>
      <c r="AK158" s="5">
        <v>360</v>
      </c>
      <c r="AL158" s="3">
        <v>18</v>
      </c>
      <c r="AM158" s="1" t="s">
        <v>160</v>
      </c>
      <c r="AN158" s="3">
        <v>2</v>
      </c>
      <c r="AO158" s="3">
        <v>3</v>
      </c>
      <c r="AP158" s="7">
        <f>AVERAGE(AN158:AO158)</f>
        <v>2.5</v>
      </c>
      <c r="AQ158" s="1" t="s">
        <v>158</v>
      </c>
      <c r="AR158" s="3">
        <v>1</v>
      </c>
      <c r="AS158" s="3">
        <v>1</v>
      </c>
      <c r="AT158" s="3">
        <v>0</v>
      </c>
      <c r="AU158" s="3">
        <v>0</v>
      </c>
      <c r="AV158" s="3">
        <v>0</v>
      </c>
      <c r="AW158" s="3">
        <v>0</v>
      </c>
      <c r="AX158" s="3">
        <v>0</v>
      </c>
      <c r="AY158" s="3">
        <v>0</v>
      </c>
      <c r="AZ158" s="3">
        <v>0</v>
      </c>
      <c r="BA158" s="3">
        <v>0</v>
      </c>
      <c r="BB158" s="3">
        <v>0</v>
      </c>
      <c r="BC158" s="1" t="s">
        <v>154</v>
      </c>
      <c r="BD158" s="1" t="s">
        <v>154</v>
      </c>
      <c r="BF158" s="3">
        <v>80</v>
      </c>
      <c r="BG158" s="5">
        <v>80</v>
      </c>
      <c r="BH158" s="3">
        <v>18</v>
      </c>
      <c r="BI158" s="1" t="s">
        <v>160</v>
      </c>
      <c r="BJ158" s="3">
        <v>1</v>
      </c>
      <c r="BK158" s="3">
        <v>2</v>
      </c>
      <c r="BL158" s="7">
        <f>AVERAGE(BJ158:BK158)</f>
        <v>1.5</v>
      </c>
      <c r="BM158" s="1" t="s">
        <v>158</v>
      </c>
      <c r="BN158" s="3">
        <v>1</v>
      </c>
      <c r="BO158" s="3">
        <v>1</v>
      </c>
      <c r="BP158" s="3">
        <v>0</v>
      </c>
      <c r="BQ158" s="3">
        <v>0</v>
      </c>
      <c r="BR158" s="3">
        <v>0</v>
      </c>
      <c r="BS158" s="3">
        <v>0</v>
      </c>
      <c r="BT158" s="3">
        <v>0</v>
      </c>
      <c r="BU158" s="3">
        <v>0</v>
      </c>
      <c r="BV158" s="3">
        <v>0</v>
      </c>
      <c r="BW158" s="3">
        <v>0</v>
      </c>
      <c r="BX158" s="3">
        <v>0</v>
      </c>
      <c r="BY158" s="1" t="s">
        <v>154</v>
      </c>
      <c r="BZ158" s="1" t="s">
        <v>154</v>
      </c>
      <c r="CB158" s="3">
        <v>150</v>
      </c>
      <c r="CC158" s="5">
        <v>150</v>
      </c>
      <c r="CD158" s="3">
        <v>18</v>
      </c>
      <c r="CE158" s="1" t="s">
        <v>160</v>
      </c>
      <c r="CF158" s="3">
        <v>1</v>
      </c>
      <c r="CG158" s="3">
        <v>1</v>
      </c>
      <c r="CH158" s="7">
        <f>AVERAGE(CF158:CG158)</f>
        <v>1</v>
      </c>
      <c r="CI158" s="1" t="s">
        <v>172</v>
      </c>
      <c r="CJ158" s="3">
        <v>1</v>
      </c>
      <c r="CK158" s="3">
        <v>0</v>
      </c>
      <c r="CL158" s="3">
        <v>0</v>
      </c>
      <c r="CM158" s="3">
        <v>0</v>
      </c>
      <c r="CN158" s="3">
        <v>0</v>
      </c>
      <c r="CO158" s="3">
        <v>0</v>
      </c>
      <c r="CP158" s="3">
        <v>0</v>
      </c>
      <c r="CQ158" s="3">
        <v>0</v>
      </c>
      <c r="CR158" s="3">
        <v>0</v>
      </c>
      <c r="CS158" s="3">
        <v>0</v>
      </c>
      <c r="CT158" s="3">
        <v>0</v>
      </c>
      <c r="CU158" s="1" t="s">
        <v>154</v>
      </c>
      <c r="CV158" s="1" t="s">
        <v>154</v>
      </c>
      <c r="CW158" s="3">
        <v>80</v>
      </c>
      <c r="CX158" s="3">
        <v>90</v>
      </c>
      <c r="CY158" s="11">
        <f>CX158/CW158*100</f>
        <v>112.5</v>
      </c>
      <c r="CZ158" s="3">
        <v>18</v>
      </c>
      <c r="DA158" s="1" t="s">
        <v>160</v>
      </c>
      <c r="DB158" s="3">
        <v>1</v>
      </c>
      <c r="DC158" s="3">
        <v>2</v>
      </c>
      <c r="DD158" s="7">
        <f>AVERAGE(DB158:DC158)</f>
        <v>1.5</v>
      </c>
      <c r="DE158" s="1" t="s">
        <v>158</v>
      </c>
      <c r="DF158" s="3">
        <v>1</v>
      </c>
      <c r="DG158" s="3">
        <v>1</v>
      </c>
      <c r="DH158" s="3">
        <v>0</v>
      </c>
      <c r="DI158" s="3">
        <v>0</v>
      </c>
      <c r="DJ158" s="3">
        <v>0</v>
      </c>
      <c r="DK158" s="3">
        <v>0</v>
      </c>
      <c r="DL158" s="3">
        <v>0</v>
      </c>
      <c r="DM158" s="3">
        <v>0</v>
      </c>
      <c r="DN158" s="3">
        <v>0</v>
      </c>
      <c r="DO158" s="3">
        <v>0</v>
      </c>
      <c r="DP158" s="3">
        <v>0</v>
      </c>
      <c r="DQ158" s="1" t="s">
        <v>154</v>
      </c>
      <c r="DR158" s="1" t="s">
        <v>154</v>
      </c>
      <c r="DT158" s="3">
        <v>100</v>
      </c>
      <c r="DU158" s="5">
        <v>100</v>
      </c>
      <c r="DV158" s="3">
        <v>18</v>
      </c>
      <c r="DW158" s="1" t="s">
        <v>160</v>
      </c>
      <c r="DX158" s="3">
        <v>1</v>
      </c>
      <c r="DY158" s="3">
        <v>2</v>
      </c>
      <c r="DZ158" s="7">
        <f>AVERAGE(DX158:DY158)</f>
        <v>1.5</v>
      </c>
      <c r="EA158" s="1" t="s">
        <v>158</v>
      </c>
      <c r="EB158" s="3">
        <v>1</v>
      </c>
      <c r="EC158" s="3">
        <v>1</v>
      </c>
      <c r="ED158" s="3">
        <v>0</v>
      </c>
      <c r="EE158" s="3">
        <v>0</v>
      </c>
      <c r="EF158" s="3">
        <v>0</v>
      </c>
      <c r="EG158" s="3">
        <v>0</v>
      </c>
      <c r="EH158" s="3">
        <v>0</v>
      </c>
      <c r="EI158" s="3">
        <v>0</v>
      </c>
      <c r="EJ158" s="3">
        <v>0</v>
      </c>
      <c r="EK158" s="3">
        <v>0</v>
      </c>
      <c r="EL158" s="3">
        <v>0</v>
      </c>
      <c r="EM158" s="1" t="s">
        <v>154</v>
      </c>
      <c r="EN158" s="1" t="s">
        <v>154</v>
      </c>
      <c r="EP158" s="5">
        <v>350</v>
      </c>
      <c r="EQ158" s="3">
        <v>350</v>
      </c>
      <c r="ER158" s="3">
        <v>18</v>
      </c>
      <c r="ES158" s="1" t="s">
        <v>160</v>
      </c>
      <c r="ET158" s="3">
        <v>1</v>
      </c>
      <c r="EU158" s="3">
        <v>2</v>
      </c>
      <c r="EV158" s="7">
        <f>AVERAGE(ET158:EU158)</f>
        <v>1.5</v>
      </c>
      <c r="EW158" s="1" t="s">
        <v>158</v>
      </c>
      <c r="EX158" s="3">
        <v>1</v>
      </c>
      <c r="EY158" s="3">
        <v>1</v>
      </c>
      <c r="EZ158" s="3">
        <v>0</v>
      </c>
      <c r="FA158" s="3">
        <v>0</v>
      </c>
      <c r="FB158" s="3">
        <v>0</v>
      </c>
      <c r="FC158" s="3">
        <v>0</v>
      </c>
      <c r="FD158" s="3">
        <v>0</v>
      </c>
      <c r="FE158" s="3">
        <v>0</v>
      </c>
      <c r="FF158" s="3">
        <v>0</v>
      </c>
      <c r="FG158" s="3">
        <v>0</v>
      </c>
      <c r="FH158" s="3">
        <v>0</v>
      </c>
      <c r="FJ158" s="1">
        <v>21895364</v>
      </c>
      <c r="FK158" s="1" t="s">
        <v>786</v>
      </c>
      <c r="FL158" s="1" t="s">
        <v>787</v>
      </c>
      <c r="FM158" s="1">
        <v>194</v>
      </c>
    </row>
    <row r="159" spans="1:169" x14ac:dyDescent="0.25">
      <c r="A159" s="1" t="s">
        <v>1111</v>
      </c>
      <c r="B159" s="1" t="s">
        <v>169</v>
      </c>
      <c r="C159" s="1" t="s">
        <v>1140</v>
      </c>
      <c r="D159" s="3" t="s">
        <v>1287</v>
      </c>
      <c r="E159" s="12" t="s">
        <v>1195</v>
      </c>
      <c r="F159" s="3" t="s">
        <v>1256</v>
      </c>
      <c r="G159" s="1" t="s">
        <v>788</v>
      </c>
      <c r="H159" s="1" t="s">
        <v>1521</v>
      </c>
      <c r="I159" s="1" t="s">
        <v>162</v>
      </c>
      <c r="J159" s="1" t="s">
        <v>159</v>
      </c>
      <c r="K159" s="1" t="s">
        <v>154</v>
      </c>
      <c r="L159" s="1" t="s">
        <v>154</v>
      </c>
      <c r="N159" s="3">
        <v>360</v>
      </c>
      <c r="O159" s="5">
        <v>360</v>
      </c>
      <c r="P159" s="3">
        <v>18</v>
      </c>
      <c r="Q159" s="1" t="s">
        <v>160</v>
      </c>
      <c r="R159" s="3">
        <v>1</v>
      </c>
      <c r="S159" s="3">
        <v>2</v>
      </c>
      <c r="T159" s="7">
        <f>AVERAGE(R159:S159)</f>
        <v>1.5</v>
      </c>
      <c r="U159" s="1" t="s">
        <v>747</v>
      </c>
      <c r="V159" s="3">
        <v>1</v>
      </c>
      <c r="W159" s="3">
        <v>1</v>
      </c>
      <c r="X159" s="3">
        <v>0</v>
      </c>
      <c r="Y159" s="3">
        <v>0</v>
      </c>
      <c r="Z159" s="3">
        <v>1</v>
      </c>
      <c r="AA159" s="3">
        <v>0</v>
      </c>
      <c r="AB159" s="3">
        <v>0</v>
      </c>
      <c r="AC159" s="3">
        <v>0</v>
      </c>
      <c r="AD159" s="3">
        <v>0</v>
      </c>
      <c r="AE159" s="3">
        <v>0</v>
      </c>
      <c r="AF159" s="3">
        <v>0</v>
      </c>
      <c r="AG159" s="1" t="s">
        <v>154</v>
      </c>
      <c r="AH159" s="1" t="s">
        <v>154</v>
      </c>
      <c r="AJ159" s="3">
        <v>360</v>
      </c>
      <c r="AK159" s="5">
        <v>360</v>
      </c>
      <c r="AL159" s="3">
        <v>18</v>
      </c>
      <c r="AM159" s="1" t="s">
        <v>160</v>
      </c>
      <c r="AN159" s="3">
        <v>2</v>
      </c>
      <c r="AO159" s="3">
        <v>3</v>
      </c>
      <c r="AP159" s="7">
        <f>AVERAGE(AN159:AO159)</f>
        <v>2.5</v>
      </c>
      <c r="AQ159" s="1" t="s">
        <v>420</v>
      </c>
      <c r="AR159" s="3">
        <v>1</v>
      </c>
      <c r="AS159" s="3">
        <v>0</v>
      </c>
      <c r="AT159" s="3">
        <v>0</v>
      </c>
      <c r="AU159" s="3">
        <v>0</v>
      </c>
      <c r="AV159" s="3">
        <v>1</v>
      </c>
      <c r="AW159" s="3">
        <v>0</v>
      </c>
      <c r="AX159" s="3">
        <v>0</v>
      </c>
      <c r="AY159" s="3">
        <v>0</v>
      </c>
      <c r="AZ159" s="3">
        <v>0</v>
      </c>
      <c r="BA159" s="3">
        <v>0</v>
      </c>
      <c r="BB159" s="3">
        <v>0</v>
      </c>
      <c r="BC159" s="1" t="s">
        <v>154</v>
      </c>
      <c r="BD159" s="1" t="s">
        <v>154</v>
      </c>
      <c r="BF159" s="3">
        <v>90</v>
      </c>
      <c r="BG159" s="5">
        <v>90</v>
      </c>
      <c r="BH159" s="3">
        <v>18</v>
      </c>
      <c r="BI159" s="1" t="s">
        <v>160</v>
      </c>
      <c r="BJ159" s="3">
        <v>1</v>
      </c>
      <c r="BK159" s="3">
        <v>2</v>
      </c>
      <c r="BL159" s="7">
        <f>AVERAGE(BJ159:BK159)</f>
        <v>1.5</v>
      </c>
      <c r="BM159" s="1" t="s">
        <v>158</v>
      </c>
      <c r="BN159" s="3">
        <v>1</v>
      </c>
      <c r="BO159" s="3">
        <v>1</v>
      </c>
      <c r="BP159" s="3">
        <v>0</v>
      </c>
      <c r="BQ159" s="3">
        <v>0</v>
      </c>
      <c r="BR159" s="3">
        <v>0</v>
      </c>
      <c r="BS159" s="3">
        <v>0</v>
      </c>
      <c r="BT159" s="3">
        <v>0</v>
      </c>
      <c r="BU159" s="3">
        <v>0</v>
      </c>
      <c r="BV159" s="3">
        <v>0</v>
      </c>
      <c r="BW159" s="3">
        <v>0</v>
      </c>
      <c r="BX159" s="3">
        <v>0</v>
      </c>
      <c r="BY159" s="1" t="s">
        <v>154</v>
      </c>
      <c r="BZ159" s="1" t="s">
        <v>154</v>
      </c>
      <c r="CB159" s="3">
        <v>140</v>
      </c>
      <c r="CC159" s="5">
        <v>140</v>
      </c>
      <c r="CD159" s="3">
        <v>18</v>
      </c>
      <c r="CE159" s="1" t="s">
        <v>160</v>
      </c>
      <c r="CF159" s="3">
        <v>1</v>
      </c>
      <c r="CG159" s="3">
        <v>1</v>
      </c>
      <c r="CH159" s="7">
        <f>AVERAGE(CF159:CG159)</f>
        <v>1</v>
      </c>
      <c r="CI159" s="1" t="s">
        <v>158</v>
      </c>
      <c r="CJ159" s="3">
        <v>1</v>
      </c>
      <c r="CK159" s="3">
        <v>1</v>
      </c>
      <c r="CL159" s="3">
        <v>0</v>
      </c>
      <c r="CM159" s="3">
        <v>0</v>
      </c>
      <c r="CN159" s="3">
        <v>0</v>
      </c>
      <c r="CO159" s="3">
        <v>0</v>
      </c>
      <c r="CP159" s="3">
        <v>0</v>
      </c>
      <c r="CQ159" s="3">
        <v>0</v>
      </c>
      <c r="CR159" s="3">
        <v>0</v>
      </c>
      <c r="CS159" s="3">
        <v>0</v>
      </c>
      <c r="CT159" s="3">
        <v>0</v>
      </c>
      <c r="CU159" s="1" t="s">
        <v>154</v>
      </c>
      <c r="CV159" s="1" t="s">
        <v>154</v>
      </c>
      <c r="CW159" s="3">
        <v>75</v>
      </c>
      <c r="CX159" s="3">
        <v>80</v>
      </c>
      <c r="CY159" s="11">
        <f>CX159/CW159*100</f>
        <v>106.66666666666667</v>
      </c>
      <c r="CZ159" s="3">
        <v>18</v>
      </c>
      <c r="DA159" s="1" t="s">
        <v>160</v>
      </c>
      <c r="DB159" s="3">
        <v>1</v>
      </c>
      <c r="DC159" s="3">
        <v>2</v>
      </c>
      <c r="DD159" s="7">
        <f>AVERAGE(DB159:DC159)</f>
        <v>1.5</v>
      </c>
      <c r="DE159" s="1" t="s">
        <v>376</v>
      </c>
      <c r="DF159" s="3">
        <v>0</v>
      </c>
      <c r="DG159" s="3">
        <v>1</v>
      </c>
      <c r="DH159" s="3">
        <v>0</v>
      </c>
      <c r="DI159" s="3">
        <v>0</v>
      </c>
      <c r="DJ159" s="3">
        <v>0</v>
      </c>
      <c r="DK159" s="3">
        <v>0</v>
      </c>
      <c r="DL159" s="3">
        <v>0</v>
      </c>
      <c r="DM159" s="3">
        <v>0</v>
      </c>
      <c r="DN159" s="3">
        <v>0</v>
      </c>
      <c r="DO159" s="3">
        <v>0</v>
      </c>
      <c r="DP159" s="3">
        <v>0</v>
      </c>
      <c r="DQ159" s="1" t="s">
        <v>154</v>
      </c>
      <c r="DR159" s="1" t="s">
        <v>154</v>
      </c>
      <c r="DT159" s="3">
        <v>100</v>
      </c>
      <c r="DU159" s="5">
        <v>100</v>
      </c>
      <c r="DV159" s="3">
        <v>18</v>
      </c>
      <c r="DW159" s="1" t="s">
        <v>160</v>
      </c>
      <c r="DX159" s="3">
        <v>1</v>
      </c>
      <c r="DY159" s="3">
        <v>2</v>
      </c>
      <c r="DZ159" s="7">
        <f>AVERAGE(DX159:DY159)</f>
        <v>1.5</v>
      </c>
      <c r="EA159" s="1" t="s">
        <v>158</v>
      </c>
      <c r="EB159" s="3">
        <v>1</v>
      </c>
      <c r="EC159" s="3">
        <v>1</v>
      </c>
      <c r="ED159" s="3">
        <v>0</v>
      </c>
      <c r="EE159" s="3">
        <v>0</v>
      </c>
      <c r="EF159" s="3">
        <v>0</v>
      </c>
      <c r="EG159" s="3">
        <v>0</v>
      </c>
      <c r="EH159" s="3">
        <v>0</v>
      </c>
      <c r="EI159" s="3">
        <v>0</v>
      </c>
      <c r="EJ159" s="3">
        <v>0</v>
      </c>
      <c r="EK159" s="3">
        <v>0</v>
      </c>
      <c r="EL159" s="3">
        <v>0</v>
      </c>
      <c r="EM159" s="1" t="s">
        <v>154</v>
      </c>
      <c r="EN159" s="1" t="s">
        <v>154</v>
      </c>
      <c r="EP159" s="5">
        <v>350</v>
      </c>
      <c r="EQ159" s="3">
        <v>350</v>
      </c>
      <c r="ER159" s="3">
        <v>18</v>
      </c>
      <c r="ES159" s="1" t="s">
        <v>160</v>
      </c>
      <c r="ET159" s="3">
        <v>1</v>
      </c>
      <c r="EU159" s="3">
        <v>2</v>
      </c>
      <c r="EV159" s="7">
        <f>AVERAGE(ET159:EU159)</f>
        <v>1.5</v>
      </c>
      <c r="EW159" s="1" t="s">
        <v>158</v>
      </c>
      <c r="EX159" s="3">
        <v>1</v>
      </c>
      <c r="EY159" s="3">
        <v>1</v>
      </c>
      <c r="EZ159" s="3">
        <v>0</v>
      </c>
      <c r="FA159" s="3">
        <v>0</v>
      </c>
      <c r="FB159" s="3">
        <v>0</v>
      </c>
      <c r="FC159" s="3">
        <v>0</v>
      </c>
      <c r="FD159" s="3">
        <v>0</v>
      </c>
      <c r="FE159" s="3">
        <v>0</v>
      </c>
      <c r="FF159" s="3">
        <v>0</v>
      </c>
      <c r="FG159" s="3">
        <v>0</v>
      </c>
      <c r="FH159" s="3">
        <v>0</v>
      </c>
      <c r="FJ159" s="1">
        <v>21895690</v>
      </c>
      <c r="FK159" s="1" t="s">
        <v>789</v>
      </c>
      <c r="FL159" s="1" t="s">
        <v>790</v>
      </c>
      <c r="FM159" s="1">
        <v>195</v>
      </c>
    </row>
    <row r="160" spans="1:169" x14ac:dyDescent="0.25">
      <c r="A160" s="1" t="s">
        <v>1112</v>
      </c>
      <c r="B160" s="1" t="s">
        <v>169</v>
      </c>
      <c r="C160" s="1" t="s">
        <v>1140</v>
      </c>
      <c r="D160" s="3" t="s">
        <v>1287</v>
      </c>
      <c r="E160" s="12" t="s">
        <v>1195</v>
      </c>
      <c r="F160" s="3" t="s">
        <v>1256</v>
      </c>
      <c r="G160" s="1" t="s">
        <v>785</v>
      </c>
      <c r="H160" s="1" t="s">
        <v>1521</v>
      </c>
      <c r="I160" s="1" t="s">
        <v>162</v>
      </c>
      <c r="J160" s="1" t="s">
        <v>159</v>
      </c>
      <c r="K160" s="1" t="s">
        <v>154</v>
      </c>
      <c r="L160" s="1" t="s">
        <v>154</v>
      </c>
      <c r="N160" s="3">
        <v>370</v>
      </c>
      <c r="O160" s="5">
        <v>370</v>
      </c>
      <c r="P160" s="3">
        <v>18</v>
      </c>
      <c r="Q160" s="1" t="s">
        <v>160</v>
      </c>
      <c r="R160" s="3">
        <v>2</v>
      </c>
      <c r="S160" s="3">
        <v>3</v>
      </c>
      <c r="T160" s="7">
        <f>AVERAGE(R160:S160)</f>
        <v>2.5</v>
      </c>
      <c r="U160" s="1" t="s">
        <v>420</v>
      </c>
      <c r="V160" s="3">
        <v>1</v>
      </c>
      <c r="W160" s="3">
        <v>0</v>
      </c>
      <c r="X160" s="3">
        <v>0</v>
      </c>
      <c r="Y160" s="3">
        <v>0</v>
      </c>
      <c r="Z160" s="3">
        <v>1</v>
      </c>
      <c r="AA160" s="3">
        <v>0</v>
      </c>
      <c r="AB160" s="3">
        <v>0</v>
      </c>
      <c r="AC160" s="3">
        <v>0</v>
      </c>
      <c r="AD160" s="3">
        <v>0</v>
      </c>
      <c r="AE160" s="3">
        <v>0</v>
      </c>
      <c r="AF160" s="3">
        <v>0</v>
      </c>
      <c r="AG160" s="1" t="s">
        <v>154</v>
      </c>
      <c r="AH160" s="1" t="s">
        <v>154</v>
      </c>
      <c r="AJ160" s="3">
        <v>360</v>
      </c>
      <c r="AK160" s="5">
        <v>360</v>
      </c>
      <c r="AL160" s="3">
        <v>18</v>
      </c>
      <c r="AM160" s="1" t="s">
        <v>160</v>
      </c>
      <c r="AN160" s="3">
        <v>2</v>
      </c>
      <c r="AO160" s="3">
        <v>3</v>
      </c>
      <c r="AP160" s="7">
        <f>AVERAGE(AN160:AO160)</f>
        <v>2.5</v>
      </c>
      <c r="AQ160" s="1" t="s">
        <v>754</v>
      </c>
      <c r="AR160" s="3">
        <v>1</v>
      </c>
      <c r="AS160" s="3">
        <v>0</v>
      </c>
      <c r="AT160" s="3">
        <v>0</v>
      </c>
      <c r="AU160" s="3">
        <v>0</v>
      </c>
      <c r="AV160" s="3">
        <v>1</v>
      </c>
      <c r="AW160" s="3">
        <v>0</v>
      </c>
      <c r="AX160" s="3">
        <v>1</v>
      </c>
      <c r="AY160" s="3">
        <v>0</v>
      </c>
      <c r="AZ160" s="3">
        <v>0</v>
      </c>
      <c r="BA160" s="3">
        <v>0</v>
      </c>
      <c r="BB160" s="3">
        <v>0</v>
      </c>
      <c r="BC160" s="1" t="s">
        <v>154</v>
      </c>
      <c r="BD160" s="1" t="s">
        <v>154</v>
      </c>
      <c r="BF160" s="3">
        <v>80</v>
      </c>
      <c r="BG160" s="5">
        <v>80</v>
      </c>
      <c r="BH160" s="3">
        <v>18</v>
      </c>
      <c r="BI160" s="1" t="s">
        <v>160</v>
      </c>
      <c r="BJ160" s="3">
        <v>1</v>
      </c>
      <c r="BK160" s="3">
        <v>2</v>
      </c>
      <c r="BL160" s="7">
        <f>AVERAGE(BJ160:BK160)</f>
        <v>1.5</v>
      </c>
      <c r="BM160" s="1" t="s">
        <v>376</v>
      </c>
      <c r="BN160" s="3">
        <v>0</v>
      </c>
      <c r="BO160" s="3">
        <v>1</v>
      </c>
      <c r="BP160" s="3">
        <v>0</v>
      </c>
      <c r="BQ160" s="3">
        <v>0</v>
      </c>
      <c r="BR160" s="3">
        <v>0</v>
      </c>
      <c r="BS160" s="3">
        <v>0</v>
      </c>
      <c r="BT160" s="3">
        <v>0</v>
      </c>
      <c r="BU160" s="3">
        <v>0</v>
      </c>
      <c r="BV160" s="3">
        <v>0</v>
      </c>
      <c r="BW160" s="3">
        <v>0</v>
      </c>
      <c r="BX160" s="3">
        <v>0</v>
      </c>
      <c r="BY160" s="1" t="s">
        <v>154</v>
      </c>
      <c r="BZ160" s="1" t="s">
        <v>154</v>
      </c>
      <c r="CB160" s="3">
        <v>150</v>
      </c>
      <c r="CC160" s="5">
        <v>150</v>
      </c>
      <c r="CD160" s="3">
        <v>18</v>
      </c>
      <c r="CE160" s="1" t="s">
        <v>160</v>
      </c>
      <c r="CF160" s="3">
        <v>1</v>
      </c>
      <c r="CG160" s="3">
        <v>1</v>
      </c>
      <c r="CH160" s="7">
        <f>AVERAGE(CF160:CG160)</f>
        <v>1</v>
      </c>
      <c r="CI160" s="1" t="s">
        <v>172</v>
      </c>
      <c r="CJ160" s="3">
        <v>1</v>
      </c>
      <c r="CK160" s="3">
        <v>0</v>
      </c>
      <c r="CL160" s="3">
        <v>0</v>
      </c>
      <c r="CM160" s="3">
        <v>0</v>
      </c>
      <c r="CN160" s="3">
        <v>0</v>
      </c>
      <c r="CO160" s="3">
        <v>0</v>
      </c>
      <c r="CP160" s="3">
        <v>0</v>
      </c>
      <c r="CQ160" s="3">
        <v>0</v>
      </c>
      <c r="CR160" s="3">
        <v>0</v>
      </c>
      <c r="CS160" s="3">
        <v>0</v>
      </c>
      <c r="CT160" s="3">
        <v>0</v>
      </c>
      <c r="CU160" s="1" t="s">
        <v>154</v>
      </c>
      <c r="CV160" s="1" t="s">
        <v>154</v>
      </c>
      <c r="CW160" s="3">
        <v>75</v>
      </c>
      <c r="CX160" s="3">
        <v>90</v>
      </c>
      <c r="CY160" s="11">
        <f>CX160/CW160*100</f>
        <v>120</v>
      </c>
      <c r="CZ160" s="3">
        <v>18</v>
      </c>
      <c r="DA160" s="1" t="s">
        <v>160</v>
      </c>
      <c r="DB160" s="3">
        <v>1</v>
      </c>
      <c r="DC160" s="3">
        <v>2</v>
      </c>
      <c r="DD160" s="7">
        <f>AVERAGE(DB160:DC160)</f>
        <v>1.5</v>
      </c>
      <c r="DE160" s="1" t="s">
        <v>376</v>
      </c>
      <c r="DF160" s="3">
        <v>0</v>
      </c>
      <c r="DG160" s="3">
        <v>1</v>
      </c>
      <c r="DH160" s="3">
        <v>0</v>
      </c>
      <c r="DI160" s="3">
        <v>0</v>
      </c>
      <c r="DJ160" s="3">
        <v>0</v>
      </c>
      <c r="DK160" s="3">
        <v>0</v>
      </c>
      <c r="DL160" s="3">
        <v>0</v>
      </c>
      <c r="DM160" s="3">
        <v>0</v>
      </c>
      <c r="DN160" s="3">
        <v>0</v>
      </c>
      <c r="DO160" s="3">
        <v>0</v>
      </c>
      <c r="DP160" s="3">
        <v>0</v>
      </c>
      <c r="DQ160" s="1" t="s">
        <v>154</v>
      </c>
      <c r="DR160" s="1" t="s">
        <v>154</v>
      </c>
      <c r="DT160" s="3">
        <v>100</v>
      </c>
      <c r="DU160" s="5">
        <v>100</v>
      </c>
      <c r="DV160" s="3">
        <v>18</v>
      </c>
      <c r="DW160" s="1" t="s">
        <v>160</v>
      </c>
      <c r="DX160" s="3">
        <v>1</v>
      </c>
      <c r="DY160" s="3">
        <v>2</v>
      </c>
      <c r="DZ160" s="7">
        <f>AVERAGE(DX160:DY160)</f>
        <v>1.5</v>
      </c>
      <c r="EA160" s="1" t="s">
        <v>158</v>
      </c>
      <c r="EB160" s="3">
        <v>1</v>
      </c>
      <c r="EC160" s="3">
        <v>1</v>
      </c>
      <c r="ED160" s="3">
        <v>0</v>
      </c>
      <c r="EE160" s="3">
        <v>0</v>
      </c>
      <c r="EF160" s="3">
        <v>0</v>
      </c>
      <c r="EG160" s="3">
        <v>0</v>
      </c>
      <c r="EH160" s="3">
        <v>0</v>
      </c>
      <c r="EI160" s="3">
        <v>0</v>
      </c>
      <c r="EJ160" s="3">
        <v>0</v>
      </c>
      <c r="EK160" s="3">
        <v>0</v>
      </c>
      <c r="EL160" s="3">
        <v>0</v>
      </c>
      <c r="EM160" s="1" t="s">
        <v>154</v>
      </c>
      <c r="EN160" s="1" t="s">
        <v>154</v>
      </c>
      <c r="EP160" s="5">
        <v>360</v>
      </c>
      <c r="EQ160" s="3">
        <v>360</v>
      </c>
      <c r="ER160" s="3">
        <v>18</v>
      </c>
      <c r="ES160" s="1" t="s">
        <v>160</v>
      </c>
      <c r="ET160" s="3">
        <v>1</v>
      </c>
      <c r="EU160" s="3">
        <v>2</v>
      </c>
      <c r="EV160" s="7">
        <f>AVERAGE(ET160:EU160)</f>
        <v>1.5</v>
      </c>
      <c r="EW160" s="1" t="s">
        <v>158</v>
      </c>
      <c r="EX160" s="3">
        <v>1</v>
      </c>
      <c r="EY160" s="3">
        <v>1</v>
      </c>
      <c r="EZ160" s="3">
        <v>0</v>
      </c>
      <c r="FA160" s="3">
        <v>0</v>
      </c>
      <c r="FB160" s="3">
        <v>0</v>
      </c>
      <c r="FC160" s="3">
        <v>0</v>
      </c>
      <c r="FD160" s="3">
        <v>0</v>
      </c>
      <c r="FE160" s="3">
        <v>0</v>
      </c>
      <c r="FF160" s="3">
        <v>0</v>
      </c>
      <c r="FG160" s="3">
        <v>0</v>
      </c>
      <c r="FH160" s="3">
        <v>0</v>
      </c>
      <c r="FJ160" s="1">
        <v>21895857</v>
      </c>
      <c r="FK160" s="1" t="s">
        <v>791</v>
      </c>
      <c r="FL160" s="1" t="s">
        <v>792</v>
      </c>
      <c r="FM160" s="1">
        <v>196</v>
      </c>
    </row>
    <row r="161" spans="1:169" x14ac:dyDescent="0.25">
      <c r="A161" s="1" t="s">
        <v>915</v>
      </c>
      <c r="C161" s="1" t="s">
        <v>1136</v>
      </c>
      <c r="D161" s="1" t="s">
        <v>1283</v>
      </c>
      <c r="E161" s="25" t="s">
        <v>1165</v>
      </c>
      <c r="F161" s="1" t="s">
        <v>1224</v>
      </c>
      <c r="G161" s="1" t="s">
        <v>1378</v>
      </c>
      <c r="H161" s="1" t="s">
        <v>574</v>
      </c>
      <c r="I161" s="1" t="s">
        <v>1361</v>
      </c>
      <c r="J161" s="1" t="s">
        <v>153</v>
      </c>
      <c r="K161" s="1" t="s">
        <v>1362</v>
      </c>
      <c r="L161" s="1" t="s">
        <v>1362</v>
      </c>
      <c r="N161" s="1">
        <v>350</v>
      </c>
      <c r="O161" s="4">
        <v>350</v>
      </c>
      <c r="P161" s="1">
        <v>18</v>
      </c>
      <c r="Q161" s="1" t="s">
        <v>160</v>
      </c>
      <c r="R161" s="1">
        <v>14</v>
      </c>
      <c r="S161" s="1">
        <v>30</v>
      </c>
      <c r="U161" s="22" t="s">
        <v>1413</v>
      </c>
      <c r="V161" s="3">
        <v>0</v>
      </c>
      <c r="W161" s="1">
        <v>1</v>
      </c>
      <c r="X161" s="3">
        <v>0</v>
      </c>
      <c r="Y161" s="3">
        <v>0</v>
      </c>
      <c r="Z161" s="3">
        <v>1</v>
      </c>
      <c r="AA161" s="3">
        <v>0</v>
      </c>
      <c r="AB161" s="3">
        <v>1</v>
      </c>
      <c r="AC161" s="3">
        <v>0</v>
      </c>
      <c r="AD161" s="3">
        <v>0</v>
      </c>
      <c r="AE161" s="3">
        <v>0</v>
      </c>
      <c r="AF161" s="3">
        <v>0</v>
      </c>
      <c r="AG161" s="1" t="s">
        <v>1362</v>
      </c>
      <c r="AH161" s="1" t="s">
        <v>1362</v>
      </c>
      <c r="AJ161" s="1">
        <v>340</v>
      </c>
      <c r="AK161" s="4">
        <v>340</v>
      </c>
      <c r="AL161" s="1">
        <v>18</v>
      </c>
      <c r="AM161" s="1" t="s">
        <v>160</v>
      </c>
      <c r="AN161" s="1">
        <v>14</v>
      </c>
      <c r="AO161" s="1">
        <v>30</v>
      </c>
      <c r="AQ161" s="1" t="s">
        <v>1450</v>
      </c>
      <c r="AR161" s="1">
        <f>IF(ISNUMBER(FIND("Price Inflation", AQ161)), 1, 0)</f>
        <v>1</v>
      </c>
      <c r="AS161" s="1">
        <f>IF(ISNUMBER(FIND("Liquidity Shortage", AQ161)), 1, 0)</f>
        <v>0</v>
      </c>
      <c r="AT161" s="1">
        <f>IF(ISNUMBER(FIND("Shortage of Demand", AQ161)), 1, 0)</f>
        <v>1</v>
      </c>
      <c r="AU161" s="1">
        <f>IF(ISNUMBER(FIND("Insecurity and Instability", AQ161)), 1, 0)</f>
        <v>0</v>
      </c>
      <c r="AV161" s="1">
        <f>IF(ISNUMBER(FIND("Supply Shortage", AQ161)), 1, 0)</f>
        <v>0</v>
      </c>
      <c r="AW161" s="1">
        <f>IF(ISNUMBER(FIND("Government Regulations", AQ161)), 1, 0)</f>
        <v>0</v>
      </c>
      <c r="AX161" s="1">
        <f>IF(ISNUMBER(FIND("Transportation Issues", AQ161)), 1, 0)</f>
        <v>0</v>
      </c>
      <c r="AY161" s="3">
        <v>0</v>
      </c>
      <c r="AZ161" s="1">
        <f>IF(ISNUMBER(FIND("Do Not Know", AQ161)), 1, 0)</f>
        <v>0</v>
      </c>
      <c r="BA161" s="1">
        <f>IF(ISNUMBER(FIND("No Constraints", AQ161)), 1, 0)</f>
        <v>0</v>
      </c>
      <c r="BB161" s="1">
        <f>IF(ISNUMBER(FIND("Vendor Did Not Answer", AR161)), 1, 0)</f>
        <v>0</v>
      </c>
      <c r="BC161" s="1" t="s">
        <v>1362</v>
      </c>
      <c r="BD161" s="1" t="s">
        <v>1362</v>
      </c>
      <c r="BE161" s="1">
        <v>5</v>
      </c>
      <c r="BF161" s="1">
        <v>200</v>
      </c>
      <c r="BH161" s="1">
        <v>11</v>
      </c>
      <c r="BI161" s="1" t="s">
        <v>160</v>
      </c>
      <c r="BJ161" s="1">
        <v>3</v>
      </c>
      <c r="BK161" s="1">
        <v>5</v>
      </c>
      <c r="BL161" s="8">
        <v>4</v>
      </c>
      <c r="BM161" s="1" t="s">
        <v>1460</v>
      </c>
      <c r="BN161" s="1">
        <f>IF(ISNUMBER(FIND("Price Inflation", BM161)), 1, 0)</f>
        <v>0</v>
      </c>
      <c r="BO161" s="1">
        <f>IF(ISNUMBER(FIND("Liquidity Shortage", BM161)), 1, 0)</f>
        <v>0</v>
      </c>
      <c r="BP161" s="1">
        <f>IF(ISNUMBER(FIND("Shortage of Demand", BM161)), 1, 0)</f>
        <v>0</v>
      </c>
      <c r="BQ161" s="1">
        <f>IF(ISNUMBER(FIND("Insecurity and Instability", BM161)), 1, 0)</f>
        <v>0</v>
      </c>
      <c r="BR161" s="1">
        <f>IF(ISNUMBER(FIND("Supply Shortage", BM161)), 1, 0)</f>
        <v>0</v>
      </c>
      <c r="BS161" s="1">
        <f>IF(ISNUMBER(FIND("Government Regulations", BM161)), 1, 0)</f>
        <v>0</v>
      </c>
      <c r="BT161" s="1">
        <f>IF(ISNUMBER(FIND("Government Regulations", BM161)), 1, 0)</f>
        <v>0</v>
      </c>
      <c r="BU161" s="1">
        <f>IF(ISNUMBER(FIND("Transportation Issues", BM161)), 1, 0)</f>
        <v>0</v>
      </c>
      <c r="BV161" s="1">
        <f>IF(ISNUMBER(FIND("Do Not Know", BM161)), 1, 0)</f>
        <v>0</v>
      </c>
      <c r="BW161" s="1">
        <f>IF(ISNUMBER(FIND("No Constraints", BM161)), 1, 0)</f>
        <v>1</v>
      </c>
      <c r="BX161" s="1">
        <f>IF(ISNUMBER(FIND("Vendor Did Not Answer", BM161)), 1, 0)</f>
        <v>0</v>
      </c>
      <c r="BY161" s="1" t="s">
        <v>1362</v>
      </c>
      <c r="BZ161" s="1" t="s">
        <v>1362</v>
      </c>
      <c r="CB161" s="1">
        <v>100</v>
      </c>
      <c r="CC161" s="4">
        <v>100</v>
      </c>
      <c r="CD161" s="1">
        <v>11</v>
      </c>
      <c r="CE161" s="1" t="s">
        <v>160</v>
      </c>
      <c r="CF161" s="1">
        <v>7</v>
      </c>
      <c r="CG161" s="1">
        <v>14</v>
      </c>
      <c r="CH161" s="8">
        <v>10.5</v>
      </c>
      <c r="CI161" s="1" t="s">
        <v>1474</v>
      </c>
      <c r="CJ161" s="1">
        <f>IF(ISNUMBER(FIND("Price Inflation", CI161)), 1, 0)</f>
        <v>0</v>
      </c>
      <c r="CK161" s="1">
        <f>IF(ISNUMBER(FIND("Liquidity Shortage", CI161)), 1, 0)</f>
        <v>1</v>
      </c>
      <c r="CL161" s="1">
        <f>IF(ISNUMBER(FIND("Shortage of Demand", CI161)), 1, 0)</f>
        <v>1</v>
      </c>
      <c r="CM161" s="1">
        <f>IF(ISNUMBER(FIND("Insecurity and Instability", CI161)), 1, 0)</f>
        <v>0</v>
      </c>
      <c r="CN161" s="1">
        <f>IF(ISNUMBER(FIND("Supply Shortage", CI161)), 1, 0)</f>
        <v>0</v>
      </c>
      <c r="CO161" s="1">
        <f>IF(ISNUMBER(FIND("Government Regulations", CI161)), 1, 0)</f>
        <v>0</v>
      </c>
      <c r="CP161" s="1">
        <f>IF(ISNUMBER(FIND("Government Regulations", CI161)), 1, 0)</f>
        <v>0</v>
      </c>
      <c r="CQ161" s="1">
        <f>IF(ISNUMBER(FIND("Transportation Issues", CI161)), 1, 0)</f>
        <v>0</v>
      </c>
      <c r="CR161" s="1">
        <f>IF(ISNUMBER(FIND("Do Not Know", CI161)), 1, 0)</f>
        <v>0</v>
      </c>
      <c r="CS161" s="1">
        <f>IF(ISNUMBER(FIND("No Constraints", CI161)), 1, 0)</f>
        <v>0</v>
      </c>
      <c r="CT161" s="1">
        <f>IF(ISNUMBER(FIND("Vendor Did Not Answer", CI161)), 1, 0)</f>
        <v>0</v>
      </c>
      <c r="CU161" s="1" t="s">
        <v>1362</v>
      </c>
      <c r="CV161" s="1" t="s">
        <v>1362</v>
      </c>
      <c r="CX161" s="1">
        <v>100</v>
      </c>
      <c r="CY161" s="4">
        <v>100</v>
      </c>
      <c r="CZ161" s="1">
        <v>11</v>
      </c>
      <c r="DA161" s="1" t="s">
        <v>160</v>
      </c>
      <c r="DB161" s="1">
        <v>7</v>
      </c>
      <c r="DC161" s="1">
        <v>15</v>
      </c>
      <c r="DD161" s="8">
        <v>11</v>
      </c>
      <c r="DE161" s="1" t="s">
        <v>1461</v>
      </c>
      <c r="DF161" s="1">
        <f>IF(ISNUMBER(FIND("Price Inflation", DE161)), 1, 0)</f>
        <v>0</v>
      </c>
      <c r="DG161" s="1">
        <f>IF(ISNUMBER(FIND("Liquidity Shortage", DE161)), 1, 0)</f>
        <v>0</v>
      </c>
      <c r="DH161" s="1">
        <f>IF(ISNUMBER(FIND("Shortage of Demand", DE161)), 1, 0)</f>
        <v>1</v>
      </c>
      <c r="DI161" s="1">
        <f>IF(ISNUMBER(FIND("Insecurity and Instability", DE161)), 1, 0)</f>
        <v>0</v>
      </c>
      <c r="DJ161" s="1">
        <f>IF(ISNUMBER(FIND("Supply Shortage", DE161)), 1, 0)</f>
        <v>0</v>
      </c>
      <c r="DK161" s="1">
        <f>IF(ISNUMBER(FIND("Government Regulations", DE161)), 1, 0)</f>
        <v>0</v>
      </c>
      <c r="DL161" s="1">
        <f>IF(ISNUMBER(FIND("Transportation Issues", DE161)), 1, 0)</f>
        <v>0</v>
      </c>
      <c r="DM161" s="3">
        <v>0</v>
      </c>
      <c r="DN161" s="1">
        <f>IF(ISNUMBER(FIND("Do Not Know", DE161)), 1, 0)</f>
        <v>0</v>
      </c>
      <c r="DO161" s="1">
        <f>IF(ISNUMBER(FIND("No Constraints", DE161)), 1, 0)</f>
        <v>0</v>
      </c>
      <c r="DP161" s="1">
        <f>IF(ISNUMBER(FIND("Vendor Did Not Answer", DE161)), 1, 0)</f>
        <v>0</v>
      </c>
      <c r="DQ161" s="1" t="s">
        <v>1362</v>
      </c>
      <c r="DR161" s="1" t="s">
        <v>1362</v>
      </c>
      <c r="DT161" s="1">
        <v>60</v>
      </c>
      <c r="DU161" s="11">
        <v>60</v>
      </c>
      <c r="DV161" s="1">
        <v>11</v>
      </c>
      <c r="DW161" s="1" t="s">
        <v>160</v>
      </c>
      <c r="DX161" s="1">
        <v>10</v>
      </c>
      <c r="DY161" s="1">
        <v>20</v>
      </c>
      <c r="DZ161" s="8">
        <f>AVERAGE(DX161:DY161)</f>
        <v>15</v>
      </c>
      <c r="EA161" s="1" t="s">
        <v>1461</v>
      </c>
      <c r="EB161" s="1">
        <f>IF(ISNUMBER(FIND("Price Inflation", EA161)), 1, 0)</f>
        <v>0</v>
      </c>
      <c r="EC161" s="1">
        <f>IF(ISNUMBER(FIND("Liquidity Shortage", EA161)), 1, 0)</f>
        <v>0</v>
      </c>
      <c r="ED161" s="1">
        <f>IF(ISNUMBER(FIND("Shortage of Demand", EA161)), 1, 0)</f>
        <v>1</v>
      </c>
      <c r="EE161" s="1">
        <f>IF(ISNUMBER(FIND("Insecurity and Instability", EA161)), 1, 0)</f>
        <v>0</v>
      </c>
      <c r="EF161" s="1">
        <f>IF(ISNUMBER(FIND("Supply Shortage", EA161)), 1, 0)</f>
        <v>0</v>
      </c>
      <c r="EG161" s="1">
        <f>IF(ISNUMBER(FIND("Government Regulations", EA161)), 1, 0)</f>
        <v>0</v>
      </c>
      <c r="EH161" s="1">
        <f>IF(ISNUMBER(FIND("Government Regulations", EA161)), 1, 0)</f>
        <v>0</v>
      </c>
      <c r="EI161" s="1">
        <f>IF(ISNUMBER(FIND("Transportation Issues", EA161)), 1, 0)</f>
        <v>0</v>
      </c>
      <c r="EJ161" s="1">
        <f>IF(ISNUMBER(FIND("Do Not Know", EA161)), 1, 0)</f>
        <v>0</v>
      </c>
      <c r="EK161" s="1">
        <f>IF(ISNUMBER(FIND("No Constraints", EA161)), 1, 0)</f>
        <v>0</v>
      </c>
      <c r="EL161" s="1">
        <f>IF(ISNUMBER(FIND("Vendor Did Not Answer", EA161)), 1, 0)</f>
        <v>0</v>
      </c>
      <c r="EM161" s="1" t="s">
        <v>1362</v>
      </c>
      <c r="EN161" s="1" t="s">
        <v>1362</v>
      </c>
      <c r="EP161" s="4">
        <v>250</v>
      </c>
      <c r="EQ161" s="1">
        <v>250</v>
      </c>
      <c r="ER161" s="1">
        <v>11</v>
      </c>
      <c r="ES161" s="1" t="s">
        <v>160</v>
      </c>
      <c r="ET161" s="1">
        <v>14</v>
      </c>
      <c r="EU161" s="1">
        <v>30</v>
      </c>
      <c r="EV161" s="8">
        <f>AVERAGE(ET161:EU161)</f>
        <v>22</v>
      </c>
      <c r="EW161" s="1" t="s">
        <v>1498</v>
      </c>
      <c r="EX161" s="1">
        <f>IF(ISNUMBER(FIND("Price Inflation", EW161)), 1, 0)</f>
        <v>0</v>
      </c>
      <c r="EY161" s="1">
        <f>IF(ISNUMBER(FIND("Liquidity Shortage", EW161)), 1, 0)</f>
        <v>1</v>
      </c>
      <c r="EZ161" s="1">
        <f>IF(ISNUMBER(FIND("Shortage of Demand", EW161)), 1, 0)</f>
        <v>0</v>
      </c>
      <c r="FA161" s="1">
        <f>IF(ISNUMBER(FIND("Insecurity and Instability", EW161)), 1, 0)</f>
        <v>0</v>
      </c>
      <c r="FB161" s="1">
        <f>IF(ISNUMBER(FIND("Supply Shortage", EW161)), 1, 0)</f>
        <v>0</v>
      </c>
      <c r="FC161" s="1">
        <f>IF(ISNUMBER(FIND("Government Regulations", EW161)), 1, 0)</f>
        <v>0</v>
      </c>
      <c r="FD161" s="1">
        <f>IF(ISNUMBER(FIND("Government Regulations", EW161)), 1, 0)</f>
        <v>0</v>
      </c>
      <c r="FE161" s="1">
        <f>IF(ISNUMBER(FIND("Transportation Issues", EW161)), 1, 0)</f>
        <v>0</v>
      </c>
      <c r="FF161" s="1">
        <f>IF(ISNUMBER(FIND("Do Not Know", EW161)), 1, 0)</f>
        <v>0</v>
      </c>
      <c r="FG161" s="1">
        <f>IF(ISNUMBER(FIND("No Constraints", EW161)), 1, 0)</f>
        <v>0</v>
      </c>
      <c r="FH161" s="1">
        <f>IF(ISNUMBER(FIND("Vendor Did Not Answer", EW161)), 1, 0)</f>
        <v>0</v>
      </c>
      <c r="FI161" s="1" t="s">
        <v>1379</v>
      </c>
    </row>
    <row r="162" spans="1:169" x14ac:dyDescent="0.25">
      <c r="A162" s="1" t="s">
        <v>916</v>
      </c>
      <c r="C162" s="1" t="s">
        <v>1136</v>
      </c>
      <c r="D162" s="1" t="s">
        <v>1283</v>
      </c>
      <c r="E162" s="25" t="s">
        <v>1165</v>
      </c>
      <c r="F162" s="1" t="s">
        <v>1224</v>
      </c>
      <c r="G162" s="1" t="s">
        <v>1380</v>
      </c>
      <c r="H162" s="1" t="s">
        <v>1591</v>
      </c>
      <c r="I162" s="1" t="s">
        <v>1361</v>
      </c>
      <c r="J162" s="1" t="s">
        <v>153</v>
      </c>
      <c r="K162" s="1" t="s">
        <v>1362</v>
      </c>
      <c r="L162" s="1" t="s">
        <v>1362</v>
      </c>
      <c r="N162" s="1">
        <v>340</v>
      </c>
      <c r="O162" s="4">
        <v>340</v>
      </c>
      <c r="P162" s="1">
        <v>18</v>
      </c>
      <c r="Q162" s="1" t="s">
        <v>160</v>
      </c>
      <c r="R162" s="1">
        <v>10</v>
      </c>
      <c r="S162" s="1">
        <v>15</v>
      </c>
      <c r="U162" s="22" t="s">
        <v>1414</v>
      </c>
      <c r="V162" s="1">
        <v>1</v>
      </c>
      <c r="W162" s="3">
        <v>0</v>
      </c>
      <c r="X162" s="3">
        <v>0</v>
      </c>
      <c r="Y162" s="3">
        <v>0</v>
      </c>
      <c r="Z162" s="3">
        <v>1</v>
      </c>
      <c r="AA162" s="3">
        <v>0</v>
      </c>
      <c r="AB162" s="3">
        <v>0</v>
      </c>
      <c r="AC162" s="3">
        <v>0</v>
      </c>
      <c r="AD162" s="3">
        <v>0</v>
      </c>
      <c r="AE162" s="3">
        <v>0</v>
      </c>
      <c r="AF162" s="3">
        <v>0</v>
      </c>
      <c r="AG162" s="1" t="s">
        <v>1362</v>
      </c>
      <c r="AH162" s="1" t="s">
        <v>1362</v>
      </c>
      <c r="AJ162" s="1">
        <v>340</v>
      </c>
      <c r="AK162" s="4">
        <v>340</v>
      </c>
      <c r="AL162" s="1">
        <v>18</v>
      </c>
      <c r="AM162" s="1" t="s">
        <v>160</v>
      </c>
      <c r="AN162" s="1">
        <v>20</v>
      </c>
      <c r="AO162" s="1">
        <v>35</v>
      </c>
      <c r="AQ162" s="1" t="s">
        <v>1450</v>
      </c>
      <c r="AR162" s="1">
        <f>IF(ISNUMBER(FIND("Price Inflation", AQ162)), 1, 0)</f>
        <v>1</v>
      </c>
      <c r="AS162" s="1">
        <f>IF(ISNUMBER(FIND("Liquidity Shortage", AQ162)), 1, 0)</f>
        <v>0</v>
      </c>
      <c r="AT162" s="1">
        <f>IF(ISNUMBER(FIND("Shortage of Demand", AQ162)), 1, 0)</f>
        <v>1</v>
      </c>
      <c r="AU162" s="1">
        <f>IF(ISNUMBER(FIND("Insecurity and Instability", AQ162)), 1, 0)</f>
        <v>0</v>
      </c>
      <c r="AV162" s="1">
        <f>IF(ISNUMBER(FIND("Supply Shortage", AQ162)), 1, 0)</f>
        <v>0</v>
      </c>
      <c r="AW162" s="1">
        <f>IF(ISNUMBER(FIND("Government Regulations", AQ162)), 1, 0)</f>
        <v>0</v>
      </c>
      <c r="AX162" s="1">
        <f>IF(ISNUMBER(FIND("Transportation Issues", AQ162)), 1, 0)</f>
        <v>0</v>
      </c>
      <c r="AY162" s="3">
        <v>0</v>
      </c>
      <c r="AZ162" s="1">
        <f>IF(ISNUMBER(FIND("Do Not Know", AQ162)), 1, 0)</f>
        <v>0</v>
      </c>
      <c r="BA162" s="1">
        <f>IF(ISNUMBER(FIND("No Constraints", AQ162)), 1, 0)</f>
        <v>0</v>
      </c>
      <c r="BB162" s="1">
        <f>IF(ISNUMBER(FIND("Vendor Did Not Answer", AR162)), 1, 0)</f>
        <v>0</v>
      </c>
      <c r="BC162" s="1" t="s">
        <v>1362</v>
      </c>
      <c r="BD162" s="1" t="s">
        <v>1365</v>
      </c>
      <c r="BE162" s="1">
        <v>5</v>
      </c>
      <c r="BF162" s="1">
        <v>60</v>
      </c>
      <c r="BH162" s="1">
        <v>11</v>
      </c>
      <c r="BI162" s="1" t="s">
        <v>160</v>
      </c>
      <c r="BJ162" s="1">
        <v>1</v>
      </c>
      <c r="BK162" s="1">
        <v>2</v>
      </c>
      <c r="BL162" s="8">
        <v>1.5</v>
      </c>
      <c r="BM162" s="1" t="s">
        <v>1460</v>
      </c>
      <c r="BN162" s="1">
        <f>IF(ISNUMBER(FIND("Price Inflation", BM162)), 1, 0)</f>
        <v>0</v>
      </c>
      <c r="BO162" s="1">
        <f>IF(ISNUMBER(FIND("Liquidity Shortage", BM162)), 1, 0)</f>
        <v>0</v>
      </c>
      <c r="BP162" s="1">
        <f>IF(ISNUMBER(FIND("Shortage of Demand", BM162)), 1, 0)</f>
        <v>0</v>
      </c>
      <c r="BQ162" s="1">
        <f>IF(ISNUMBER(FIND("Insecurity and Instability", BM162)), 1, 0)</f>
        <v>0</v>
      </c>
      <c r="BR162" s="1">
        <f>IF(ISNUMBER(FIND("Supply Shortage", BM162)), 1, 0)</f>
        <v>0</v>
      </c>
      <c r="BS162" s="1">
        <f>IF(ISNUMBER(FIND("Government Regulations", BM162)), 1, 0)</f>
        <v>0</v>
      </c>
      <c r="BT162" s="1">
        <f>IF(ISNUMBER(FIND("Government Regulations", BM162)), 1, 0)</f>
        <v>0</v>
      </c>
      <c r="BU162" s="1">
        <f>IF(ISNUMBER(FIND("Transportation Issues", BM162)), 1, 0)</f>
        <v>0</v>
      </c>
      <c r="BV162" s="1">
        <f>IF(ISNUMBER(FIND("Do Not Know", BM162)), 1, 0)</f>
        <v>0</v>
      </c>
      <c r="BW162" s="1">
        <f>IF(ISNUMBER(FIND("No Constraints", BM162)), 1, 0)</f>
        <v>1</v>
      </c>
      <c r="BX162" s="1">
        <f>IF(ISNUMBER(FIND("Vendor Did Not Answer", BM162)), 1, 0)</f>
        <v>0</v>
      </c>
      <c r="BY162" s="1" t="s">
        <v>1362</v>
      </c>
      <c r="BZ162" s="1" t="s">
        <v>1362</v>
      </c>
      <c r="CB162" s="1">
        <v>100</v>
      </c>
      <c r="CC162" s="4">
        <v>100</v>
      </c>
      <c r="CD162" s="1">
        <v>11</v>
      </c>
      <c r="CE162" s="1" t="s">
        <v>160</v>
      </c>
      <c r="CF162" s="1">
        <v>7</v>
      </c>
      <c r="CG162" s="1">
        <v>10</v>
      </c>
      <c r="CH162" s="8">
        <v>8.5</v>
      </c>
      <c r="CI162" s="1" t="s">
        <v>1460</v>
      </c>
      <c r="CJ162" s="1">
        <f>IF(ISNUMBER(FIND("Price Inflation", CI162)), 1, 0)</f>
        <v>0</v>
      </c>
      <c r="CK162" s="1">
        <f>IF(ISNUMBER(FIND("Liquidity Shortage", CI162)), 1, 0)</f>
        <v>0</v>
      </c>
      <c r="CL162" s="1">
        <f>IF(ISNUMBER(FIND("Shortage of Demand", CI162)), 1, 0)</f>
        <v>0</v>
      </c>
      <c r="CM162" s="1">
        <f>IF(ISNUMBER(FIND("Insecurity and Instability", CI162)), 1, 0)</f>
        <v>0</v>
      </c>
      <c r="CN162" s="1">
        <f>IF(ISNUMBER(FIND("Supply Shortage", CI162)), 1, 0)</f>
        <v>0</v>
      </c>
      <c r="CO162" s="1">
        <f>IF(ISNUMBER(FIND("Government Regulations", CI162)), 1, 0)</f>
        <v>0</v>
      </c>
      <c r="CP162" s="1">
        <f>IF(ISNUMBER(FIND("Government Regulations", CI162)), 1, 0)</f>
        <v>0</v>
      </c>
      <c r="CQ162" s="1">
        <f>IF(ISNUMBER(FIND("Transportation Issues", CI162)), 1, 0)</f>
        <v>0</v>
      </c>
      <c r="CR162" s="1">
        <f>IF(ISNUMBER(FIND("Do Not Know", CI162)), 1, 0)</f>
        <v>0</v>
      </c>
      <c r="CS162" s="1">
        <f>IF(ISNUMBER(FIND("No Constraints", CI162)), 1, 0)</f>
        <v>1</v>
      </c>
      <c r="CT162" s="1">
        <f>IF(ISNUMBER(FIND("Vendor Did Not Answer", CI162)), 1, 0)</f>
        <v>0</v>
      </c>
      <c r="CU162" s="1" t="s">
        <v>1362</v>
      </c>
      <c r="CV162" s="1" t="s">
        <v>1362</v>
      </c>
      <c r="CX162" s="1">
        <v>100</v>
      </c>
      <c r="CY162" s="4">
        <v>100</v>
      </c>
      <c r="CZ162" s="1">
        <v>15</v>
      </c>
      <c r="DA162" s="1" t="s">
        <v>160</v>
      </c>
      <c r="DB162" s="1">
        <v>15</v>
      </c>
      <c r="DC162" s="1">
        <v>30</v>
      </c>
      <c r="DD162" s="8">
        <v>22.5</v>
      </c>
      <c r="DE162" s="1" t="s">
        <v>1461</v>
      </c>
      <c r="DF162" s="1">
        <f>IF(ISNUMBER(FIND("Price Inflation", DE162)), 1, 0)</f>
        <v>0</v>
      </c>
      <c r="DG162" s="1">
        <f>IF(ISNUMBER(FIND("Liquidity Shortage", DE162)), 1, 0)</f>
        <v>0</v>
      </c>
      <c r="DH162" s="1">
        <f>IF(ISNUMBER(FIND("Shortage of Demand", DE162)), 1, 0)</f>
        <v>1</v>
      </c>
      <c r="DI162" s="1">
        <f>IF(ISNUMBER(FIND("Insecurity and Instability", DE162)), 1, 0)</f>
        <v>0</v>
      </c>
      <c r="DJ162" s="1">
        <f>IF(ISNUMBER(FIND("Supply Shortage", DE162)), 1, 0)</f>
        <v>0</v>
      </c>
      <c r="DK162" s="1">
        <f>IF(ISNUMBER(FIND("Government Regulations", DE162)), 1, 0)</f>
        <v>0</v>
      </c>
      <c r="DL162" s="1">
        <f>IF(ISNUMBER(FIND("Transportation Issues", DE162)), 1, 0)</f>
        <v>0</v>
      </c>
      <c r="DM162" s="3">
        <v>0</v>
      </c>
      <c r="DN162" s="1">
        <f>IF(ISNUMBER(FIND("Do Not Know", DE162)), 1, 0)</f>
        <v>0</v>
      </c>
      <c r="DO162" s="1">
        <f>IF(ISNUMBER(FIND("No Constraints", DE162)), 1, 0)</f>
        <v>0</v>
      </c>
      <c r="DP162" s="1">
        <f>IF(ISNUMBER(FIND("Vendor Did Not Answer", DE162)), 1, 0)</f>
        <v>0</v>
      </c>
      <c r="DQ162" s="1" t="s">
        <v>1362</v>
      </c>
      <c r="DR162" s="1" t="s">
        <v>1362</v>
      </c>
      <c r="DT162" s="1">
        <v>60</v>
      </c>
      <c r="DU162" s="11">
        <v>60</v>
      </c>
      <c r="DV162" s="1">
        <v>15</v>
      </c>
      <c r="DW162" s="1" t="s">
        <v>160</v>
      </c>
      <c r="DX162" s="1">
        <v>15</v>
      </c>
      <c r="DY162" s="1">
        <v>30</v>
      </c>
      <c r="DZ162" s="8">
        <f t="shared" ref="DZ162:DZ163" si="235">AVERAGE(DX162:DY162)</f>
        <v>22.5</v>
      </c>
      <c r="EA162" s="1" t="s">
        <v>1461</v>
      </c>
      <c r="EB162" s="1">
        <f>IF(ISNUMBER(FIND("Price Inflation", EA162)), 1, 0)</f>
        <v>0</v>
      </c>
      <c r="EC162" s="1">
        <f>IF(ISNUMBER(FIND("Liquidity Shortage", EA162)), 1, 0)</f>
        <v>0</v>
      </c>
      <c r="ED162" s="1">
        <f>IF(ISNUMBER(FIND("Shortage of Demand", EA162)), 1, 0)</f>
        <v>1</v>
      </c>
      <c r="EE162" s="1">
        <f>IF(ISNUMBER(FIND("Insecurity and Instability", EA162)), 1, 0)</f>
        <v>0</v>
      </c>
      <c r="EF162" s="1">
        <f>IF(ISNUMBER(FIND("Supply Shortage", EA162)), 1, 0)</f>
        <v>0</v>
      </c>
      <c r="EG162" s="1">
        <f>IF(ISNUMBER(FIND("Government Regulations", EA162)), 1, 0)</f>
        <v>0</v>
      </c>
      <c r="EH162" s="1">
        <f>IF(ISNUMBER(FIND("Government Regulations", EA162)), 1, 0)</f>
        <v>0</v>
      </c>
      <c r="EI162" s="1">
        <f>IF(ISNUMBER(FIND("Transportation Issues", EA162)), 1, 0)</f>
        <v>0</v>
      </c>
      <c r="EJ162" s="1">
        <f>IF(ISNUMBER(FIND("Do Not Know", EA162)), 1, 0)</f>
        <v>0</v>
      </c>
      <c r="EK162" s="1">
        <f>IF(ISNUMBER(FIND("No Constraints", EA162)), 1, 0)</f>
        <v>0</v>
      </c>
      <c r="EL162" s="1">
        <f>IF(ISNUMBER(FIND("Vendor Did Not Answer", EA162)), 1, 0)</f>
        <v>0</v>
      </c>
      <c r="EM162" s="1" t="s">
        <v>1362</v>
      </c>
      <c r="EN162" s="1" t="s">
        <v>1362</v>
      </c>
      <c r="EP162" s="4">
        <v>350</v>
      </c>
      <c r="EQ162" s="1">
        <v>350</v>
      </c>
      <c r="ER162" s="1">
        <v>15</v>
      </c>
      <c r="ES162" s="1" t="s">
        <v>160</v>
      </c>
      <c r="ET162" s="1">
        <v>15</v>
      </c>
      <c r="EU162" s="1">
        <v>30</v>
      </c>
      <c r="EV162" s="8">
        <f t="shared" ref="EV162:EV165" si="236">AVERAGE(ET162:EU162)</f>
        <v>22.5</v>
      </c>
      <c r="EW162" s="1" t="s">
        <v>1499</v>
      </c>
      <c r="EX162" s="1">
        <f>IF(ISNUMBER(FIND("Price Inflation", EW162)), 1, 0)</f>
        <v>0</v>
      </c>
      <c r="EY162" s="1">
        <f>IF(ISNUMBER(FIND("Liquidity Shortage", EW162)), 1, 0)</f>
        <v>0</v>
      </c>
      <c r="EZ162" s="1">
        <f>IF(ISNUMBER(FIND("Shortage of Demand", EW162)), 1, 0)</f>
        <v>0</v>
      </c>
      <c r="FA162" s="1">
        <f>IF(ISNUMBER(FIND("Insecurity and Instability", EW162)), 1, 0)</f>
        <v>0</v>
      </c>
      <c r="FB162" s="1">
        <f>IF(ISNUMBER(FIND("Supply Shortage", EW162)), 1, 0)</f>
        <v>1</v>
      </c>
      <c r="FC162" s="1">
        <f>IF(ISNUMBER(FIND("Government Regulations", EW162)), 1, 0)</f>
        <v>0</v>
      </c>
      <c r="FD162" s="1">
        <f>IF(ISNUMBER(FIND("Government Regulations", EW162)), 1, 0)</f>
        <v>0</v>
      </c>
      <c r="FE162" s="1">
        <f>IF(ISNUMBER(FIND("Transportation Issues", EW162)), 1, 0)</f>
        <v>0</v>
      </c>
      <c r="FF162" s="1">
        <f>IF(ISNUMBER(FIND("Do Not Know", EW162)), 1, 0)</f>
        <v>0</v>
      </c>
      <c r="FG162" s="1">
        <f>IF(ISNUMBER(FIND("No Constraints", EW162)), 1, 0)</f>
        <v>0</v>
      </c>
      <c r="FH162" s="1">
        <f>IF(ISNUMBER(FIND("Vendor Did Not Answer", EW162)), 1, 0)</f>
        <v>0</v>
      </c>
      <c r="FI162" s="1" t="s">
        <v>1381</v>
      </c>
    </row>
    <row r="163" spans="1:169" x14ac:dyDescent="0.25">
      <c r="A163" s="1" t="s">
        <v>994</v>
      </c>
      <c r="C163" s="1" t="s">
        <v>1136</v>
      </c>
      <c r="D163" s="1" t="s">
        <v>1283</v>
      </c>
      <c r="E163" s="25" t="s">
        <v>1165</v>
      </c>
      <c r="F163" s="1" t="s">
        <v>1224</v>
      </c>
      <c r="G163" s="1" t="s">
        <v>1382</v>
      </c>
      <c r="H163" s="1" t="s">
        <v>882</v>
      </c>
      <c r="I163" s="1" t="s">
        <v>1361</v>
      </c>
      <c r="J163" s="1" t="s">
        <v>153</v>
      </c>
      <c r="K163" s="1" t="s">
        <v>1362</v>
      </c>
      <c r="L163" s="1" t="s">
        <v>1362</v>
      </c>
      <c r="N163" s="1">
        <v>350</v>
      </c>
      <c r="O163" s="4">
        <v>350</v>
      </c>
      <c r="P163" s="1">
        <v>18</v>
      </c>
      <c r="Q163" s="1" t="s">
        <v>160</v>
      </c>
      <c r="R163" s="1">
        <v>6</v>
      </c>
      <c r="S163" s="1">
        <v>12</v>
      </c>
      <c r="U163" s="22" t="s">
        <v>1414</v>
      </c>
      <c r="V163" s="1">
        <v>1</v>
      </c>
      <c r="W163" s="3">
        <v>0</v>
      </c>
      <c r="X163" s="3">
        <v>0</v>
      </c>
      <c r="Y163" s="3">
        <v>0</v>
      </c>
      <c r="Z163" s="3">
        <v>1</v>
      </c>
      <c r="AA163" s="3">
        <v>0</v>
      </c>
      <c r="AB163" s="3">
        <v>0</v>
      </c>
      <c r="AC163" s="3">
        <v>0</v>
      </c>
      <c r="AD163" s="3">
        <v>0</v>
      </c>
      <c r="AE163" s="3">
        <v>0</v>
      </c>
      <c r="AF163" s="3">
        <v>0</v>
      </c>
      <c r="AG163" s="1" t="s">
        <v>1362</v>
      </c>
      <c r="AH163" s="1" t="s">
        <v>1362</v>
      </c>
      <c r="AJ163" s="1">
        <v>340</v>
      </c>
      <c r="AK163" s="4">
        <v>340</v>
      </c>
      <c r="AL163" s="1">
        <v>18</v>
      </c>
      <c r="AM163" s="1" t="s">
        <v>160</v>
      </c>
      <c r="AN163" s="1">
        <v>10</v>
      </c>
      <c r="AO163" s="1">
        <v>15</v>
      </c>
      <c r="AQ163" s="1" t="s">
        <v>1450</v>
      </c>
      <c r="AR163" s="1">
        <f>IF(ISNUMBER(FIND("Price Inflation", AQ163)), 1, 0)</f>
        <v>1</v>
      </c>
      <c r="AS163" s="1">
        <f>IF(ISNUMBER(FIND("Liquidity Shortage", AQ163)), 1, 0)</f>
        <v>0</v>
      </c>
      <c r="AT163" s="1">
        <f>IF(ISNUMBER(FIND("Shortage of Demand", AQ163)), 1, 0)</f>
        <v>1</v>
      </c>
      <c r="AU163" s="1">
        <f>IF(ISNUMBER(FIND("Insecurity and Instability", AQ163)), 1, 0)</f>
        <v>0</v>
      </c>
      <c r="AV163" s="1">
        <f>IF(ISNUMBER(FIND("Supply Shortage", AQ163)), 1, 0)</f>
        <v>0</v>
      </c>
      <c r="AW163" s="1">
        <f>IF(ISNUMBER(FIND("Government Regulations", AQ163)), 1, 0)</f>
        <v>0</v>
      </c>
      <c r="AX163" s="1">
        <f>IF(ISNUMBER(FIND("Transportation Issues", AQ163)), 1, 0)</f>
        <v>0</v>
      </c>
      <c r="AY163" s="3">
        <v>0</v>
      </c>
      <c r="AZ163" s="1">
        <f>IF(ISNUMBER(FIND("Do Not Know", AQ163)), 1, 0)</f>
        <v>0</v>
      </c>
      <c r="BA163" s="1">
        <f>IF(ISNUMBER(FIND("No Constraints", AQ163)), 1, 0)</f>
        <v>0</v>
      </c>
      <c r="BB163" s="1">
        <f>IF(ISNUMBER(FIND("Vendor Did Not Answer", AR163)), 1, 0)</f>
        <v>0</v>
      </c>
      <c r="BC163" s="1" t="s">
        <v>1362</v>
      </c>
      <c r="BD163" s="1" t="s">
        <v>1365</v>
      </c>
      <c r="BE163" s="1">
        <v>5</v>
      </c>
      <c r="BF163" s="1">
        <v>70</v>
      </c>
      <c r="BH163" s="1">
        <v>11</v>
      </c>
      <c r="BI163" s="1" t="s">
        <v>160</v>
      </c>
      <c r="BJ163" s="1">
        <v>2</v>
      </c>
      <c r="BK163" s="1">
        <v>4</v>
      </c>
      <c r="BL163" s="8">
        <v>3</v>
      </c>
      <c r="BM163" s="1" t="s">
        <v>1460</v>
      </c>
      <c r="BN163" s="1">
        <f>IF(ISNUMBER(FIND("Price Inflation", BM163)), 1, 0)</f>
        <v>0</v>
      </c>
      <c r="BO163" s="1">
        <f>IF(ISNUMBER(FIND("Liquidity Shortage", BM163)), 1, 0)</f>
        <v>0</v>
      </c>
      <c r="BP163" s="1">
        <f>IF(ISNUMBER(FIND("Shortage of Demand", BM163)), 1, 0)</f>
        <v>0</v>
      </c>
      <c r="BQ163" s="1">
        <f>IF(ISNUMBER(FIND("Insecurity and Instability", BM163)), 1, 0)</f>
        <v>0</v>
      </c>
      <c r="BR163" s="1">
        <f>IF(ISNUMBER(FIND("Supply Shortage", BM163)), 1, 0)</f>
        <v>0</v>
      </c>
      <c r="BS163" s="1">
        <f>IF(ISNUMBER(FIND("Government Regulations", BM163)), 1, 0)</f>
        <v>0</v>
      </c>
      <c r="BT163" s="1">
        <f>IF(ISNUMBER(FIND("Government Regulations", BM163)), 1, 0)</f>
        <v>0</v>
      </c>
      <c r="BU163" s="1">
        <f>IF(ISNUMBER(FIND("Transportation Issues", BM163)), 1, 0)</f>
        <v>0</v>
      </c>
      <c r="BV163" s="1">
        <f>IF(ISNUMBER(FIND("Do Not Know", BM163)), 1, 0)</f>
        <v>0</v>
      </c>
      <c r="BW163" s="1">
        <f>IF(ISNUMBER(FIND("No Constraints", BM163)), 1, 0)</f>
        <v>1</v>
      </c>
      <c r="BX163" s="1">
        <f>IF(ISNUMBER(FIND("Vendor Did Not Answer", BM163)), 1, 0)</f>
        <v>0</v>
      </c>
      <c r="BY163" s="1" t="s">
        <v>1362</v>
      </c>
      <c r="BZ163" s="1" t="s">
        <v>1362</v>
      </c>
      <c r="CB163" s="1">
        <v>100</v>
      </c>
      <c r="CC163" s="4">
        <v>100</v>
      </c>
      <c r="CD163" s="1">
        <v>11</v>
      </c>
      <c r="CE163" s="1" t="s">
        <v>160</v>
      </c>
      <c r="CF163" s="1">
        <v>10</v>
      </c>
      <c r="CG163" s="1">
        <v>15</v>
      </c>
      <c r="CH163" s="8">
        <v>12.5</v>
      </c>
      <c r="CI163" s="1" t="s">
        <v>1475</v>
      </c>
      <c r="CJ163" s="1">
        <f>IF(ISNUMBER(FIND("Price Inflation", CI163)), 1, 0)</f>
        <v>0</v>
      </c>
      <c r="CK163" s="1">
        <f>IF(ISNUMBER(FIND("Liquidity Shortage", CI163)), 1, 0)</f>
        <v>0</v>
      </c>
      <c r="CL163" s="1">
        <f>IF(ISNUMBER(FIND("Shortage of Demand", CI163)), 1, 0)</f>
        <v>0</v>
      </c>
      <c r="CM163" s="1">
        <f>IF(ISNUMBER(FIND("Insecurity and Instability", CI163)), 1, 0)</f>
        <v>0</v>
      </c>
      <c r="CN163" s="1">
        <f>IF(ISNUMBER(FIND("Supply Shortage", CI163)), 1, 0)</f>
        <v>0</v>
      </c>
      <c r="CO163" s="1">
        <f>IF(ISNUMBER(FIND("Government Regulations", CI163)), 1, 0)</f>
        <v>0</v>
      </c>
      <c r="CP163" s="1">
        <f>IF(ISNUMBER(FIND("Government Regulations", CI163)), 1, 0)</f>
        <v>0</v>
      </c>
      <c r="CQ163" s="1">
        <f>IF(ISNUMBER(FIND("Transportation Issues", CI163)), 1, 0)</f>
        <v>0</v>
      </c>
      <c r="CR163" s="1">
        <f>IF(ISNUMBER(FIND("Do Not Know", CI163)), 1, 0)</f>
        <v>1</v>
      </c>
      <c r="CS163" s="1">
        <f>IF(ISNUMBER(FIND("No Constraints", CI163)), 1, 0)</f>
        <v>0</v>
      </c>
      <c r="CT163" s="1">
        <f>IF(ISNUMBER(FIND("Vendor Did Not Answer", CI163)), 1, 0)</f>
        <v>0</v>
      </c>
      <c r="CU163" s="1" t="s">
        <v>1362</v>
      </c>
      <c r="CV163" s="1" t="s">
        <v>1362</v>
      </c>
      <c r="CX163" s="1">
        <v>120</v>
      </c>
      <c r="CY163" s="4">
        <v>120</v>
      </c>
      <c r="CZ163" s="1">
        <v>11</v>
      </c>
      <c r="DA163" s="1" t="s">
        <v>160</v>
      </c>
      <c r="DB163" s="1">
        <v>14</v>
      </c>
      <c r="DC163" s="1">
        <v>30</v>
      </c>
      <c r="DD163" s="8">
        <v>22</v>
      </c>
      <c r="DE163" s="1" t="s">
        <v>1461</v>
      </c>
      <c r="DF163" s="1">
        <f>IF(ISNUMBER(FIND("Price Inflation", DE163)), 1, 0)</f>
        <v>0</v>
      </c>
      <c r="DG163" s="1">
        <f>IF(ISNUMBER(FIND("Liquidity Shortage", DE163)), 1, 0)</f>
        <v>0</v>
      </c>
      <c r="DH163" s="1">
        <f>IF(ISNUMBER(FIND("Shortage of Demand", DE163)), 1, 0)</f>
        <v>1</v>
      </c>
      <c r="DI163" s="1">
        <f>IF(ISNUMBER(FIND("Insecurity and Instability", DE163)), 1, 0)</f>
        <v>0</v>
      </c>
      <c r="DJ163" s="1">
        <f>IF(ISNUMBER(FIND("Supply Shortage", DE163)), 1, 0)</f>
        <v>0</v>
      </c>
      <c r="DK163" s="1">
        <f>IF(ISNUMBER(FIND("Government Regulations", DE163)), 1, 0)</f>
        <v>0</v>
      </c>
      <c r="DL163" s="1">
        <f>IF(ISNUMBER(FIND("Transportation Issues", DE163)), 1, 0)</f>
        <v>0</v>
      </c>
      <c r="DM163" s="3">
        <v>0</v>
      </c>
      <c r="DN163" s="1">
        <f>IF(ISNUMBER(FIND("Do Not Know", DE163)), 1, 0)</f>
        <v>0</v>
      </c>
      <c r="DO163" s="1">
        <f>IF(ISNUMBER(FIND("No Constraints", DE163)), 1, 0)</f>
        <v>0</v>
      </c>
      <c r="DP163" s="1">
        <f>IF(ISNUMBER(FIND("Vendor Did Not Answer", DE163)), 1, 0)</f>
        <v>0</v>
      </c>
      <c r="DQ163" s="1" t="s">
        <v>1362</v>
      </c>
      <c r="DR163" s="1" t="s">
        <v>1362</v>
      </c>
      <c r="DT163" s="1">
        <v>80</v>
      </c>
      <c r="DU163" s="11">
        <v>80</v>
      </c>
      <c r="DV163" s="1">
        <v>11</v>
      </c>
      <c r="DW163" s="1" t="s">
        <v>160</v>
      </c>
      <c r="DX163" s="1">
        <v>20</v>
      </c>
      <c r="DY163" s="1">
        <v>30</v>
      </c>
      <c r="DZ163" s="8">
        <f t="shared" si="235"/>
        <v>25</v>
      </c>
      <c r="EA163" s="1" t="s">
        <v>1461</v>
      </c>
      <c r="EB163" s="1">
        <f>IF(ISNUMBER(FIND("Price Inflation", EA163)), 1, 0)</f>
        <v>0</v>
      </c>
      <c r="EC163" s="1">
        <f>IF(ISNUMBER(FIND("Liquidity Shortage", EA163)), 1, 0)</f>
        <v>0</v>
      </c>
      <c r="ED163" s="1">
        <f>IF(ISNUMBER(FIND("Shortage of Demand", EA163)), 1, 0)</f>
        <v>1</v>
      </c>
      <c r="EE163" s="1">
        <f>IF(ISNUMBER(FIND("Insecurity and Instability", EA163)), 1, 0)</f>
        <v>0</v>
      </c>
      <c r="EF163" s="1">
        <f>IF(ISNUMBER(FIND("Supply Shortage", EA163)), 1, 0)</f>
        <v>0</v>
      </c>
      <c r="EG163" s="1">
        <f>IF(ISNUMBER(FIND("Government Regulations", EA163)), 1, 0)</f>
        <v>0</v>
      </c>
      <c r="EH163" s="1">
        <f>IF(ISNUMBER(FIND("Government Regulations", EA163)), 1, 0)</f>
        <v>0</v>
      </c>
      <c r="EI163" s="1">
        <f>IF(ISNUMBER(FIND("Transportation Issues", EA163)), 1, 0)</f>
        <v>0</v>
      </c>
      <c r="EJ163" s="1">
        <f>IF(ISNUMBER(FIND("Do Not Know", EA163)), 1, 0)</f>
        <v>0</v>
      </c>
      <c r="EK163" s="1">
        <f>IF(ISNUMBER(FIND("No Constraints", EA163)), 1, 0)</f>
        <v>0</v>
      </c>
      <c r="EL163" s="1">
        <f>IF(ISNUMBER(FIND("Vendor Did Not Answer", EA163)), 1, 0)</f>
        <v>0</v>
      </c>
      <c r="EM163" s="1" t="s">
        <v>1362</v>
      </c>
      <c r="EN163" s="1" t="s">
        <v>1362</v>
      </c>
      <c r="EP163" s="4">
        <v>350</v>
      </c>
      <c r="EQ163" s="1">
        <v>350</v>
      </c>
      <c r="ER163" s="1">
        <v>11</v>
      </c>
      <c r="ES163" s="1" t="s">
        <v>160</v>
      </c>
      <c r="ET163" s="1">
        <v>14</v>
      </c>
      <c r="EU163" s="1">
        <v>30</v>
      </c>
      <c r="EV163" s="8">
        <f t="shared" si="236"/>
        <v>22</v>
      </c>
      <c r="EW163" s="1" t="s">
        <v>1461</v>
      </c>
      <c r="EX163" s="1">
        <f>IF(ISNUMBER(FIND("Price Inflation", EW163)), 1, 0)</f>
        <v>0</v>
      </c>
      <c r="EY163" s="1">
        <f>IF(ISNUMBER(FIND("Liquidity Shortage", EW163)), 1, 0)</f>
        <v>0</v>
      </c>
      <c r="EZ163" s="1">
        <f>IF(ISNUMBER(FIND("Shortage of Demand", EW163)), 1, 0)</f>
        <v>1</v>
      </c>
      <c r="FA163" s="1">
        <f>IF(ISNUMBER(FIND("Insecurity and Instability", EW163)), 1, 0)</f>
        <v>0</v>
      </c>
      <c r="FB163" s="1">
        <f>IF(ISNUMBER(FIND("Supply Shortage", EW163)), 1, 0)</f>
        <v>0</v>
      </c>
      <c r="FC163" s="1">
        <f>IF(ISNUMBER(FIND("Government Regulations", EW163)), 1, 0)</f>
        <v>0</v>
      </c>
      <c r="FD163" s="1">
        <f>IF(ISNUMBER(FIND("Government Regulations", EW163)), 1, 0)</f>
        <v>0</v>
      </c>
      <c r="FE163" s="1">
        <f>IF(ISNUMBER(FIND("Transportation Issues", EW163)), 1, 0)</f>
        <v>0</v>
      </c>
      <c r="FF163" s="1">
        <f>IF(ISNUMBER(FIND("Do Not Know", EW163)), 1, 0)</f>
        <v>0</v>
      </c>
      <c r="FG163" s="1">
        <f>IF(ISNUMBER(FIND("No Constraints", EW163)), 1, 0)</f>
        <v>0</v>
      </c>
      <c r="FH163" s="1">
        <f>IF(ISNUMBER(FIND("Vendor Did Not Answer", EW163)), 1, 0)</f>
        <v>0</v>
      </c>
    </row>
    <row r="164" spans="1:169" x14ac:dyDescent="0.25">
      <c r="A164" s="1" t="s">
        <v>1038</v>
      </c>
      <c r="B164" s="1" t="s">
        <v>161</v>
      </c>
      <c r="C164" s="1" t="s">
        <v>1136</v>
      </c>
      <c r="D164" s="3" t="s">
        <v>1283</v>
      </c>
      <c r="E164" s="26" t="s">
        <v>1165</v>
      </c>
      <c r="F164" s="3" t="s">
        <v>1224</v>
      </c>
      <c r="G164" s="1" t="s">
        <v>873</v>
      </c>
      <c r="H164" s="1" t="s">
        <v>507</v>
      </c>
      <c r="I164" s="1" t="s">
        <v>162</v>
      </c>
      <c r="J164" s="1" t="s">
        <v>159</v>
      </c>
      <c r="K164" s="1" t="s">
        <v>154</v>
      </c>
      <c r="L164" s="1" t="s">
        <v>154</v>
      </c>
      <c r="N164" s="3">
        <v>375</v>
      </c>
      <c r="O164" s="5">
        <v>375</v>
      </c>
      <c r="P164" s="3">
        <v>26</v>
      </c>
      <c r="Q164" s="1" t="s">
        <v>160</v>
      </c>
      <c r="R164" s="3">
        <v>7</v>
      </c>
      <c r="T164" s="7">
        <f t="shared" ref="T164:T171" si="237">AVERAGE(R164:S164)</f>
        <v>7</v>
      </c>
      <c r="U164" s="1" t="s">
        <v>206</v>
      </c>
      <c r="V164" s="3">
        <v>1</v>
      </c>
      <c r="W164" s="3">
        <v>0</v>
      </c>
      <c r="X164" s="3">
        <v>0</v>
      </c>
      <c r="Y164" s="3">
        <v>0</v>
      </c>
      <c r="Z164" s="3">
        <v>0</v>
      </c>
      <c r="AA164" s="3">
        <v>1</v>
      </c>
      <c r="AB164" s="3">
        <v>1</v>
      </c>
      <c r="AC164" s="3">
        <v>0</v>
      </c>
      <c r="AD164" s="3">
        <v>0</v>
      </c>
      <c r="AE164" s="3">
        <v>0</v>
      </c>
      <c r="AF164" s="3">
        <v>0</v>
      </c>
      <c r="AG164" s="1" t="s">
        <v>154</v>
      </c>
      <c r="AH164" s="1" t="s">
        <v>154</v>
      </c>
      <c r="AJ164" s="3">
        <v>350</v>
      </c>
      <c r="AK164" s="5">
        <v>350</v>
      </c>
      <c r="AL164" s="3">
        <v>26</v>
      </c>
      <c r="AM164" s="1" t="s">
        <v>160</v>
      </c>
      <c r="AN164" s="3">
        <v>7</v>
      </c>
      <c r="AP164" s="7">
        <f t="shared" ref="AP164:AP171" si="238">AVERAGE(AN164:AO164)</f>
        <v>7</v>
      </c>
      <c r="AQ164" s="1" t="s">
        <v>206</v>
      </c>
      <c r="AR164" s="3">
        <v>1</v>
      </c>
      <c r="AS164" s="3">
        <v>0</v>
      </c>
      <c r="AT164" s="3">
        <v>0</v>
      </c>
      <c r="AU164" s="3">
        <v>0</v>
      </c>
      <c r="AV164" s="3">
        <v>0</v>
      </c>
      <c r="AW164" s="3">
        <v>1</v>
      </c>
      <c r="AX164" s="3">
        <v>1</v>
      </c>
      <c r="AY164" s="3">
        <v>0</v>
      </c>
      <c r="AZ164" s="3">
        <v>0</v>
      </c>
      <c r="BA164" s="3">
        <v>0</v>
      </c>
      <c r="BB164" s="3">
        <v>0</v>
      </c>
      <c r="BC164" s="1" t="s">
        <v>154</v>
      </c>
      <c r="BD164" s="1" t="s">
        <v>154</v>
      </c>
      <c r="BF164" s="3">
        <v>100</v>
      </c>
      <c r="BG164" s="5">
        <v>100</v>
      </c>
      <c r="BH164" s="3">
        <v>11</v>
      </c>
      <c r="BI164" s="1" t="s">
        <v>160</v>
      </c>
      <c r="BJ164" s="3">
        <v>7</v>
      </c>
      <c r="BL164" s="7">
        <f t="shared" ref="BL164:BL172" si="239">AVERAGE(BJ164:BK164)</f>
        <v>7</v>
      </c>
      <c r="BM164" s="1" t="s">
        <v>167</v>
      </c>
      <c r="BN164" s="3">
        <v>1</v>
      </c>
      <c r="BO164" s="3">
        <v>1</v>
      </c>
      <c r="BP164" s="3">
        <v>0</v>
      </c>
      <c r="BQ164" s="3">
        <v>0</v>
      </c>
      <c r="BR164" s="3">
        <v>0</v>
      </c>
      <c r="BS164" s="3">
        <v>0</v>
      </c>
      <c r="BT164" s="3">
        <v>1</v>
      </c>
      <c r="BU164" s="3">
        <v>0</v>
      </c>
      <c r="BV164" s="3">
        <v>0</v>
      </c>
      <c r="BW164" s="3">
        <v>0</v>
      </c>
      <c r="BX164" s="3">
        <v>0</v>
      </c>
      <c r="BY164" s="1" t="s">
        <v>157</v>
      </c>
      <c r="CH164" s="7"/>
      <c r="CU164" s="1" t="s">
        <v>154</v>
      </c>
      <c r="CV164" s="1" t="s">
        <v>154</v>
      </c>
      <c r="CW164" s="3">
        <v>70</v>
      </c>
      <c r="CX164" s="3">
        <v>100</v>
      </c>
      <c r="CY164" s="11">
        <f t="shared" ref="CY164:CY172" si="240">CX164/CW164*100</f>
        <v>142.85714285714286</v>
      </c>
      <c r="CZ164" s="3">
        <v>11</v>
      </c>
      <c r="DA164" s="1" t="s">
        <v>160</v>
      </c>
      <c r="DB164" s="3">
        <v>1</v>
      </c>
      <c r="DD164" s="7">
        <f t="shared" ref="DD164:DD172" si="241">AVERAGE(DB164:DC164)</f>
        <v>1</v>
      </c>
      <c r="DE164" s="1" t="s">
        <v>167</v>
      </c>
      <c r="DF164" s="3">
        <v>1</v>
      </c>
      <c r="DG164" s="3">
        <v>1</v>
      </c>
      <c r="DH164" s="3">
        <v>0</v>
      </c>
      <c r="DI164" s="3">
        <v>0</v>
      </c>
      <c r="DJ164" s="3">
        <v>0</v>
      </c>
      <c r="DK164" s="3">
        <v>0</v>
      </c>
      <c r="DL164" s="3">
        <v>1</v>
      </c>
      <c r="DM164" s="3">
        <v>0</v>
      </c>
      <c r="DN164" s="3">
        <v>0</v>
      </c>
      <c r="DO164" s="3">
        <v>0</v>
      </c>
      <c r="DP164" s="3">
        <v>0</v>
      </c>
      <c r="DQ164" s="1" t="s">
        <v>154</v>
      </c>
      <c r="DR164" s="1" t="s">
        <v>157</v>
      </c>
      <c r="DS164" s="3">
        <v>120</v>
      </c>
      <c r="DT164" s="3">
        <v>100</v>
      </c>
      <c r="DU164" s="5">
        <v>100</v>
      </c>
      <c r="DV164" s="3">
        <v>11</v>
      </c>
      <c r="DW164" s="1" t="s">
        <v>160</v>
      </c>
      <c r="DX164" s="3">
        <v>1</v>
      </c>
      <c r="DZ164" s="7">
        <f t="shared" ref="DZ164:DZ172" si="242">AVERAGE(DX164:DY164)</f>
        <v>1</v>
      </c>
      <c r="EA164" s="1" t="s">
        <v>167</v>
      </c>
      <c r="EB164" s="3">
        <v>1</v>
      </c>
      <c r="EC164" s="3">
        <v>1</v>
      </c>
      <c r="ED164" s="3">
        <v>0</v>
      </c>
      <c r="EE164" s="3">
        <v>0</v>
      </c>
      <c r="EF164" s="3">
        <v>0</v>
      </c>
      <c r="EG164" s="3">
        <v>0</v>
      </c>
      <c r="EH164" s="3">
        <v>1</v>
      </c>
      <c r="EI164" s="3">
        <v>0</v>
      </c>
      <c r="EJ164" s="3">
        <v>0</v>
      </c>
      <c r="EK164" s="3">
        <v>0</v>
      </c>
      <c r="EL164" s="3">
        <v>0</v>
      </c>
      <c r="EM164" s="1" t="s">
        <v>154</v>
      </c>
      <c r="EN164" s="1" t="s">
        <v>157</v>
      </c>
      <c r="EO164" s="3">
        <v>9</v>
      </c>
      <c r="EP164" s="5">
        <v>400</v>
      </c>
      <c r="EQ164" s="9">
        <f>10*EP164/EO164</f>
        <v>444.44444444444446</v>
      </c>
      <c r="ER164" s="3">
        <v>11</v>
      </c>
      <c r="ES164" s="1" t="s">
        <v>160</v>
      </c>
      <c r="ET164" s="3">
        <v>30</v>
      </c>
      <c r="EV164" s="8">
        <f t="shared" si="236"/>
        <v>30</v>
      </c>
      <c r="EW164" s="1" t="s">
        <v>167</v>
      </c>
      <c r="EX164" s="3">
        <v>1</v>
      </c>
      <c r="EY164" s="3">
        <v>1</v>
      </c>
      <c r="EZ164" s="3">
        <v>0</v>
      </c>
      <c r="FA164" s="3">
        <v>0</v>
      </c>
      <c r="FB164" s="3">
        <v>0</v>
      </c>
      <c r="FC164" s="3">
        <v>0</v>
      </c>
      <c r="FD164" s="3">
        <v>1</v>
      </c>
      <c r="FE164" s="3">
        <v>0</v>
      </c>
      <c r="FF164" s="3">
        <v>0</v>
      </c>
      <c r="FG164" s="3">
        <v>0</v>
      </c>
      <c r="FH164" s="3">
        <v>0</v>
      </c>
      <c r="FJ164" s="1">
        <v>21930909</v>
      </c>
      <c r="FK164" s="1" t="s">
        <v>874</v>
      </c>
      <c r="FL164" s="1" t="s">
        <v>875</v>
      </c>
      <c r="FM164" s="1">
        <v>221</v>
      </c>
    </row>
    <row r="165" spans="1:169" x14ac:dyDescent="0.25">
      <c r="A165" s="1" t="s">
        <v>1101</v>
      </c>
      <c r="B165" s="1" t="s">
        <v>161</v>
      </c>
      <c r="C165" s="1" t="s">
        <v>1136</v>
      </c>
      <c r="D165" s="3" t="s">
        <v>1283</v>
      </c>
      <c r="E165" s="12" t="s">
        <v>1165</v>
      </c>
      <c r="F165" s="3" t="s">
        <v>1224</v>
      </c>
      <c r="G165" s="1" t="s">
        <v>577</v>
      </c>
      <c r="H165" s="1" t="s">
        <v>492</v>
      </c>
      <c r="I165" s="1" t="s">
        <v>165</v>
      </c>
      <c r="J165" s="1" t="s">
        <v>159</v>
      </c>
      <c r="K165" s="1" t="s">
        <v>154</v>
      </c>
      <c r="L165" s="1" t="s">
        <v>154</v>
      </c>
      <c r="N165" s="3">
        <v>335</v>
      </c>
      <c r="O165" s="5">
        <v>335</v>
      </c>
      <c r="P165" s="3">
        <v>30</v>
      </c>
      <c r="Q165" s="1" t="s">
        <v>160</v>
      </c>
      <c r="R165" s="3">
        <v>7</v>
      </c>
      <c r="T165" s="7">
        <f t="shared" si="237"/>
        <v>7</v>
      </c>
      <c r="U165" s="1" t="s">
        <v>206</v>
      </c>
      <c r="V165" s="3">
        <v>1</v>
      </c>
      <c r="W165" s="3">
        <v>0</v>
      </c>
      <c r="X165" s="3">
        <v>0</v>
      </c>
      <c r="Y165" s="3">
        <v>0</v>
      </c>
      <c r="Z165" s="3">
        <v>0</v>
      </c>
      <c r="AA165" s="3">
        <v>1</v>
      </c>
      <c r="AB165" s="3">
        <v>1</v>
      </c>
      <c r="AC165" s="3">
        <v>0</v>
      </c>
      <c r="AD165" s="3">
        <v>0</v>
      </c>
      <c r="AE165" s="3">
        <v>0</v>
      </c>
      <c r="AF165" s="3">
        <v>0</v>
      </c>
      <c r="AG165" s="1" t="s">
        <v>154</v>
      </c>
      <c r="AH165" s="1" t="s">
        <v>154</v>
      </c>
      <c r="AJ165" s="3">
        <v>320</v>
      </c>
      <c r="AK165" s="5">
        <v>320</v>
      </c>
      <c r="AL165" s="3">
        <v>11</v>
      </c>
      <c r="AM165" s="1" t="s">
        <v>155</v>
      </c>
      <c r="AN165" s="3">
        <v>7</v>
      </c>
      <c r="AP165" s="7">
        <f t="shared" si="238"/>
        <v>7</v>
      </c>
      <c r="AQ165" s="1" t="s">
        <v>206</v>
      </c>
      <c r="AR165" s="3">
        <v>1</v>
      </c>
      <c r="AS165" s="3">
        <v>0</v>
      </c>
      <c r="AT165" s="3">
        <v>0</v>
      </c>
      <c r="AU165" s="3">
        <v>0</v>
      </c>
      <c r="AV165" s="3">
        <v>0</v>
      </c>
      <c r="AW165" s="3">
        <v>1</v>
      </c>
      <c r="AX165" s="3">
        <v>1</v>
      </c>
      <c r="AY165" s="3">
        <v>0</v>
      </c>
      <c r="AZ165" s="3">
        <v>0</v>
      </c>
      <c r="BA165" s="3">
        <v>0</v>
      </c>
      <c r="BB165" s="3">
        <v>0</v>
      </c>
      <c r="BC165" s="1" t="s">
        <v>154</v>
      </c>
      <c r="BD165" s="1" t="s">
        <v>154</v>
      </c>
      <c r="BF165" s="3">
        <v>100</v>
      </c>
      <c r="BG165" s="5">
        <v>100</v>
      </c>
      <c r="BH165" s="3">
        <v>11</v>
      </c>
      <c r="BI165" s="1" t="s">
        <v>160</v>
      </c>
      <c r="BJ165" s="3">
        <v>7</v>
      </c>
      <c r="BL165" s="7">
        <f t="shared" si="239"/>
        <v>7</v>
      </c>
      <c r="BM165" s="1" t="s">
        <v>167</v>
      </c>
      <c r="BN165" s="3">
        <v>1</v>
      </c>
      <c r="BO165" s="3">
        <v>1</v>
      </c>
      <c r="BP165" s="3">
        <v>0</v>
      </c>
      <c r="BQ165" s="3">
        <v>0</v>
      </c>
      <c r="BR165" s="3">
        <v>0</v>
      </c>
      <c r="BS165" s="3">
        <v>0</v>
      </c>
      <c r="BT165" s="3">
        <v>1</v>
      </c>
      <c r="BU165" s="3">
        <v>0</v>
      </c>
      <c r="BV165" s="3">
        <v>0</v>
      </c>
      <c r="BW165" s="3">
        <v>0</v>
      </c>
      <c r="BX165" s="3">
        <v>0</v>
      </c>
      <c r="BY165" s="1" t="s">
        <v>154</v>
      </c>
      <c r="BZ165" s="1" t="s">
        <v>154</v>
      </c>
      <c r="CB165" s="3">
        <v>200</v>
      </c>
      <c r="CC165" s="5">
        <v>200</v>
      </c>
      <c r="CD165" s="3">
        <v>11</v>
      </c>
      <c r="CE165" s="1" t="s">
        <v>160</v>
      </c>
      <c r="CF165" s="3">
        <v>1</v>
      </c>
      <c r="CH165" s="7">
        <f>AVERAGE(CF165:CG165)</f>
        <v>1</v>
      </c>
      <c r="CI165" s="1" t="s">
        <v>571</v>
      </c>
      <c r="CJ165" s="3">
        <v>0</v>
      </c>
      <c r="CK165" s="3">
        <v>0</v>
      </c>
      <c r="CL165" s="3">
        <v>0</v>
      </c>
      <c r="CM165" s="3">
        <v>0</v>
      </c>
      <c r="CN165" s="3">
        <v>1</v>
      </c>
      <c r="CO165" s="3">
        <v>0</v>
      </c>
      <c r="CP165" s="3">
        <v>1</v>
      </c>
      <c r="CQ165" s="3">
        <v>0</v>
      </c>
      <c r="CR165" s="3">
        <v>0</v>
      </c>
      <c r="CS165" s="3">
        <v>0</v>
      </c>
      <c r="CT165" s="3">
        <v>0</v>
      </c>
      <c r="CU165" s="1" t="s">
        <v>154</v>
      </c>
      <c r="CV165" s="1" t="s">
        <v>154</v>
      </c>
      <c r="CW165" s="3">
        <v>70</v>
      </c>
      <c r="CX165" s="3">
        <v>100</v>
      </c>
      <c r="CY165" s="11">
        <f t="shared" si="240"/>
        <v>142.85714285714286</v>
      </c>
      <c r="CZ165" s="3">
        <v>11</v>
      </c>
      <c r="DA165" s="1" t="s">
        <v>160</v>
      </c>
      <c r="DB165" s="3">
        <v>1</v>
      </c>
      <c r="DD165" s="7">
        <f t="shared" si="241"/>
        <v>1</v>
      </c>
      <c r="DE165" s="1" t="s">
        <v>167</v>
      </c>
      <c r="DF165" s="3">
        <v>1</v>
      </c>
      <c r="DG165" s="3">
        <v>1</v>
      </c>
      <c r="DH165" s="3">
        <v>0</v>
      </c>
      <c r="DI165" s="3">
        <v>0</v>
      </c>
      <c r="DJ165" s="3">
        <v>0</v>
      </c>
      <c r="DK165" s="3">
        <v>0</v>
      </c>
      <c r="DL165" s="3">
        <v>1</v>
      </c>
      <c r="DM165" s="3">
        <v>0</v>
      </c>
      <c r="DN165" s="3">
        <v>0</v>
      </c>
      <c r="DO165" s="3">
        <v>0</v>
      </c>
      <c r="DP165" s="3">
        <v>0</v>
      </c>
      <c r="DQ165" s="1" t="s">
        <v>154</v>
      </c>
      <c r="DR165" s="1" t="s">
        <v>157</v>
      </c>
      <c r="DS165" s="3">
        <v>120</v>
      </c>
      <c r="DT165" s="3">
        <v>100</v>
      </c>
      <c r="DU165" s="5">
        <v>100</v>
      </c>
      <c r="DV165" s="3">
        <v>11</v>
      </c>
      <c r="DW165" s="1" t="s">
        <v>160</v>
      </c>
      <c r="DX165" s="3">
        <v>7</v>
      </c>
      <c r="DZ165" s="7">
        <f t="shared" si="242"/>
        <v>7</v>
      </c>
      <c r="EA165" s="1" t="s">
        <v>167</v>
      </c>
      <c r="EB165" s="3">
        <v>1</v>
      </c>
      <c r="EC165" s="3">
        <v>1</v>
      </c>
      <c r="ED165" s="3">
        <v>0</v>
      </c>
      <c r="EE165" s="3">
        <v>0</v>
      </c>
      <c r="EF165" s="3">
        <v>0</v>
      </c>
      <c r="EG165" s="3">
        <v>0</v>
      </c>
      <c r="EH165" s="3">
        <v>1</v>
      </c>
      <c r="EI165" s="3">
        <v>0</v>
      </c>
      <c r="EJ165" s="3">
        <v>0</v>
      </c>
      <c r="EK165" s="3">
        <v>0</v>
      </c>
      <c r="EL165" s="3">
        <v>0</v>
      </c>
      <c r="EM165" s="1" t="s">
        <v>154</v>
      </c>
      <c r="EN165" s="1" t="s">
        <v>157</v>
      </c>
      <c r="EO165" s="3">
        <v>9</v>
      </c>
      <c r="EP165" s="5">
        <v>350</v>
      </c>
      <c r="EQ165" s="9">
        <f>10*EP165/EO165</f>
        <v>388.88888888888891</v>
      </c>
      <c r="ER165" s="3">
        <v>11</v>
      </c>
      <c r="ES165" s="1" t="s">
        <v>160</v>
      </c>
      <c r="ET165" s="3">
        <v>30</v>
      </c>
      <c r="EV165" s="8">
        <f t="shared" si="236"/>
        <v>30</v>
      </c>
      <c r="EW165" s="1" t="s">
        <v>167</v>
      </c>
      <c r="EX165" s="3">
        <v>1</v>
      </c>
      <c r="EY165" s="3">
        <v>1</v>
      </c>
      <c r="EZ165" s="3">
        <v>0</v>
      </c>
      <c r="FA165" s="3">
        <v>0</v>
      </c>
      <c r="FB165" s="3">
        <v>0</v>
      </c>
      <c r="FC165" s="3">
        <v>0</v>
      </c>
      <c r="FD165" s="3">
        <v>1</v>
      </c>
      <c r="FE165" s="3">
        <v>0</v>
      </c>
      <c r="FF165" s="3">
        <v>0</v>
      </c>
      <c r="FG165" s="3">
        <v>0</v>
      </c>
      <c r="FH165" s="3">
        <v>0</v>
      </c>
      <c r="FJ165" s="1">
        <v>21824852</v>
      </c>
      <c r="FK165" s="1" t="s">
        <v>578</v>
      </c>
      <c r="FL165" s="1" t="s">
        <v>579</v>
      </c>
      <c r="FM165" s="1">
        <v>120</v>
      </c>
    </row>
    <row r="166" spans="1:169" x14ac:dyDescent="0.25">
      <c r="A166" s="1" t="s">
        <v>923</v>
      </c>
      <c r="B166" s="1" t="s">
        <v>168</v>
      </c>
      <c r="C166" s="1" t="s">
        <v>1141</v>
      </c>
      <c r="D166" s="3" t="s">
        <v>1289</v>
      </c>
      <c r="E166" s="12" t="s">
        <v>1199</v>
      </c>
      <c r="F166" s="3" t="s">
        <v>1260</v>
      </c>
      <c r="G166" s="1" t="s">
        <v>616</v>
      </c>
      <c r="H166" s="1" t="s">
        <v>1198</v>
      </c>
      <c r="I166" s="1" t="s">
        <v>162</v>
      </c>
      <c r="J166" s="1" t="s">
        <v>159</v>
      </c>
      <c r="K166" s="1" t="s">
        <v>154</v>
      </c>
      <c r="L166" s="1" t="s">
        <v>154</v>
      </c>
      <c r="N166" s="3">
        <v>370</v>
      </c>
      <c r="O166" s="5">
        <v>370</v>
      </c>
      <c r="P166" s="3">
        <v>22</v>
      </c>
      <c r="Q166" s="1" t="s">
        <v>160</v>
      </c>
      <c r="R166" s="3">
        <v>2</v>
      </c>
      <c r="S166" s="3">
        <v>6</v>
      </c>
      <c r="T166" s="7">
        <f t="shared" si="237"/>
        <v>4</v>
      </c>
      <c r="U166" s="1" t="s">
        <v>703</v>
      </c>
      <c r="V166" s="3">
        <v>0</v>
      </c>
      <c r="W166" s="3">
        <v>1</v>
      </c>
      <c r="X166" s="3">
        <v>0</v>
      </c>
      <c r="Y166" s="3">
        <v>1</v>
      </c>
      <c r="Z166" s="3">
        <v>1</v>
      </c>
      <c r="AA166" s="3">
        <v>0</v>
      </c>
      <c r="AB166" s="3">
        <v>1</v>
      </c>
      <c r="AC166" s="3">
        <v>0</v>
      </c>
      <c r="AD166" s="3">
        <v>0</v>
      </c>
      <c r="AE166" s="3">
        <v>0</v>
      </c>
      <c r="AF166" s="3">
        <v>0</v>
      </c>
      <c r="AG166" s="1" t="s">
        <v>154</v>
      </c>
      <c r="AH166" s="1" t="s">
        <v>154</v>
      </c>
      <c r="AJ166" s="3">
        <v>380</v>
      </c>
      <c r="AK166" s="5">
        <v>380</v>
      </c>
      <c r="AL166" s="3">
        <v>22</v>
      </c>
      <c r="AM166" s="1" t="s">
        <v>160</v>
      </c>
      <c r="AN166" s="3">
        <v>2</v>
      </c>
      <c r="AO166" s="3">
        <v>5</v>
      </c>
      <c r="AP166" s="7">
        <f t="shared" si="238"/>
        <v>3.5</v>
      </c>
      <c r="AQ166" s="1" t="s">
        <v>700</v>
      </c>
      <c r="AR166" s="3">
        <v>0</v>
      </c>
      <c r="AS166" s="3">
        <v>1</v>
      </c>
      <c r="AT166" s="3">
        <v>0</v>
      </c>
      <c r="AU166" s="3">
        <v>1</v>
      </c>
      <c r="AV166" s="3">
        <v>1</v>
      </c>
      <c r="AW166" s="3">
        <v>0</v>
      </c>
      <c r="AX166" s="3">
        <v>0</v>
      </c>
      <c r="AY166" s="3">
        <v>0</v>
      </c>
      <c r="AZ166" s="3">
        <v>0</v>
      </c>
      <c r="BA166" s="3">
        <v>0</v>
      </c>
      <c r="BB166" s="3">
        <v>0</v>
      </c>
      <c r="BC166" s="1" t="s">
        <v>154</v>
      </c>
      <c r="BD166" s="1" t="s">
        <v>154</v>
      </c>
      <c r="BF166" s="3">
        <v>90</v>
      </c>
      <c r="BG166" s="5">
        <v>90</v>
      </c>
      <c r="BH166" s="3">
        <v>22</v>
      </c>
      <c r="BI166" s="1" t="s">
        <v>160</v>
      </c>
      <c r="BJ166" s="3">
        <v>1</v>
      </c>
      <c r="BK166" s="3">
        <v>3</v>
      </c>
      <c r="BL166" s="7">
        <f t="shared" si="239"/>
        <v>2</v>
      </c>
      <c r="BM166" s="1" t="s">
        <v>172</v>
      </c>
      <c r="BN166" s="3">
        <v>1</v>
      </c>
      <c r="BO166" s="3">
        <v>0</v>
      </c>
      <c r="BP166" s="3">
        <v>0</v>
      </c>
      <c r="BQ166" s="3">
        <v>0</v>
      </c>
      <c r="BR166" s="3">
        <v>0</v>
      </c>
      <c r="BS166" s="3">
        <v>0</v>
      </c>
      <c r="BT166" s="3">
        <v>0</v>
      </c>
      <c r="BU166" s="3">
        <v>0</v>
      </c>
      <c r="BV166" s="3">
        <v>0</v>
      </c>
      <c r="BW166" s="3">
        <v>0</v>
      </c>
      <c r="BX166" s="3">
        <v>0</v>
      </c>
      <c r="BY166" s="1" t="s">
        <v>157</v>
      </c>
      <c r="CH166" s="7"/>
      <c r="CU166" s="1" t="s">
        <v>154</v>
      </c>
      <c r="CV166" s="1" t="s">
        <v>154</v>
      </c>
      <c r="CW166" s="3">
        <v>80</v>
      </c>
      <c r="CX166" s="3">
        <v>100</v>
      </c>
      <c r="CY166" s="11">
        <f t="shared" si="240"/>
        <v>125</v>
      </c>
      <c r="CZ166" s="3">
        <v>22</v>
      </c>
      <c r="DA166" s="1" t="s">
        <v>160</v>
      </c>
      <c r="DB166" s="3">
        <v>1</v>
      </c>
      <c r="DC166" s="3">
        <v>3</v>
      </c>
      <c r="DD166" s="7">
        <f t="shared" si="241"/>
        <v>2</v>
      </c>
      <c r="DE166" s="1" t="s">
        <v>376</v>
      </c>
      <c r="DF166" s="3">
        <v>0</v>
      </c>
      <c r="DG166" s="3">
        <v>1</v>
      </c>
      <c r="DH166" s="3">
        <v>0</v>
      </c>
      <c r="DI166" s="3">
        <v>0</v>
      </c>
      <c r="DJ166" s="3">
        <v>0</v>
      </c>
      <c r="DK166" s="3">
        <v>0</v>
      </c>
      <c r="DL166" s="3">
        <v>0</v>
      </c>
      <c r="DM166" s="3">
        <v>0</v>
      </c>
      <c r="DN166" s="3">
        <v>0</v>
      </c>
      <c r="DO166" s="3">
        <v>0</v>
      </c>
      <c r="DP166" s="3">
        <v>0</v>
      </c>
      <c r="DQ166" s="1" t="s">
        <v>154</v>
      </c>
      <c r="DR166" s="1" t="s">
        <v>154</v>
      </c>
      <c r="DT166" s="3">
        <v>80</v>
      </c>
      <c r="DU166" s="5">
        <v>80</v>
      </c>
      <c r="DV166" s="3">
        <v>22</v>
      </c>
      <c r="DW166" s="1" t="s">
        <v>160</v>
      </c>
      <c r="DX166" s="3">
        <v>1</v>
      </c>
      <c r="DY166" s="3">
        <v>3</v>
      </c>
      <c r="DZ166" s="7">
        <f t="shared" si="242"/>
        <v>2</v>
      </c>
      <c r="EA166" s="1" t="s">
        <v>172</v>
      </c>
      <c r="EB166" s="3">
        <v>1</v>
      </c>
      <c r="EC166" s="3">
        <v>0</v>
      </c>
      <c r="ED166" s="3">
        <v>0</v>
      </c>
      <c r="EE166" s="3">
        <v>0</v>
      </c>
      <c r="EF166" s="3">
        <v>0</v>
      </c>
      <c r="EG166" s="3">
        <v>0</v>
      </c>
      <c r="EH166" s="3">
        <v>0</v>
      </c>
      <c r="EI166" s="3">
        <v>0</v>
      </c>
      <c r="EJ166" s="3">
        <v>0</v>
      </c>
      <c r="EK166" s="3">
        <v>0</v>
      </c>
      <c r="EL166" s="3">
        <v>0</v>
      </c>
      <c r="EM166" s="1" t="s">
        <v>154</v>
      </c>
      <c r="EN166" s="1" t="s">
        <v>154</v>
      </c>
      <c r="EP166" s="5">
        <v>370</v>
      </c>
      <c r="EQ166" s="3">
        <v>370</v>
      </c>
      <c r="ER166" s="3">
        <v>22</v>
      </c>
      <c r="ES166" s="1" t="s">
        <v>160</v>
      </c>
      <c r="ET166" s="3">
        <v>1</v>
      </c>
      <c r="EU166" s="3">
        <v>3</v>
      </c>
      <c r="EV166" s="7">
        <f t="shared" ref="EV166:EV172" si="243">AVERAGE(ET166:EU166)</f>
        <v>2</v>
      </c>
      <c r="EW166" s="1" t="s">
        <v>178</v>
      </c>
      <c r="EX166" s="3">
        <v>1</v>
      </c>
      <c r="EY166" s="3">
        <v>0</v>
      </c>
      <c r="EZ166" s="3">
        <v>0</v>
      </c>
      <c r="FA166" s="3">
        <v>0</v>
      </c>
      <c r="FB166" s="3">
        <v>0</v>
      </c>
      <c r="FC166" s="3">
        <v>0</v>
      </c>
      <c r="FD166" s="3">
        <v>1</v>
      </c>
      <c r="FE166" s="3">
        <v>0</v>
      </c>
      <c r="FF166" s="3">
        <v>0</v>
      </c>
      <c r="FG166" s="3">
        <v>0</v>
      </c>
      <c r="FH166" s="3">
        <v>0</v>
      </c>
      <c r="FI166" s="1" t="s">
        <v>619</v>
      </c>
      <c r="FJ166" s="1">
        <v>21890946</v>
      </c>
      <c r="FK166" s="1" t="s">
        <v>713</v>
      </c>
      <c r="FL166" s="1" t="s">
        <v>714</v>
      </c>
      <c r="FM166" s="1">
        <v>173</v>
      </c>
    </row>
    <row r="167" spans="1:169" x14ac:dyDescent="0.25">
      <c r="A167" s="1" t="s">
        <v>924</v>
      </c>
      <c r="B167" s="1" t="s">
        <v>168</v>
      </c>
      <c r="C167" s="1" t="s">
        <v>1141</v>
      </c>
      <c r="D167" s="3" t="s">
        <v>1289</v>
      </c>
      <c r="E167" s="12" t="s">
        <v>1199</v>
      </c>
      <c r="F167" s="3" t="s">
        <v>1260</v>
      </c>
      <c r="G167" s="1" t="s">
        <v>616</v>
      </c>
      <c r="H167" s="1" t="s">
        <v>1214</v>
      </c>
      <c r="I167" s="1" t="s">
        <v>162</v>
      </c>
      <c r="J167" s="1" t="s">
        <v>159</v>
      </c>
      <c r="K167" s="1" t="s">
        <v>154</v>
      </c>
      <c r="L167" s="1" t="s">
        <v>154</v>
      </c>
      <c r="N167" s="3">
        <v>360</v>
      </c>
      <c r="O167" s="5">
        <v>360</v>
      </c>
      <c r="P167" s="3">
        <v>22</v>
      </c>
      <c r="Q167" s="1" t="s">
        <v>160</v>
      </c>
      <c r="R167" s="3">
        <v>2</v>
      </c>
      <c r="S167" s="3">
        <v>5</v>
      </c>
      <c r="T167" s="7">
        <f t="shared" si="237"/>
        <v>3.5</v>
      </c>
      <c r="U167" s="1" t="s">
        <v>708</v>
      </c>
      <c r="V167" s="3">
        <v>0</v>
      </c>
      <c r="W167" s="3">
        <v>1</v>
      </c>
      <c r="X167" s="3">
        <v>0</v>
      </c>
      <c r="Y167" s="3">
        <v>1</v>
      </c>
      <c r="Z167" s="3">
        <v>0</v>
      </c>
      <c r="AA167" s="3">
        <v>0</v>
      </c>
      <c r="AB167" s="3">
        <v>1</v>
      </c>
      <c r="AC167" s="3">
        <v>0</v>
      </c>
      <c r="AD167" s="3">
        <v>0</v>
      </c>
      <c r="AE167" s="3">
        <v>0</v>
      </c>
      <c r="AF167" s="3">
        <v>0</v>
      </c>
      <c r="AG167" s="1" t="s">
        <v>154</v>
      </c>
      <c r="AH167" s="1" t="s">
        <v>154</v>
      </c>
      <c r="AJ167" s="3">
        <v>380</v>
      </c>
      <c r="AK167" s="5">
        <v>380</v>
      </c>
      <c r="AL167" s="3">
        <v>22</v>
      </c>
      <c r="AM167" s="1" t="s">
        <v>160</v>
      </c>
      <c r="AN167" s="3">
        <v>2</v>
      </c>
      <c r="AO167" s="3">
        <v>6</v>
      </c>
      <c r="AP167" s="7">
        <f t="shared" si="238"/>
        <v>4</v>
      </c>
      <c r="AQ167" s="1" t="s">
        <v>236</v>
      </c>
      <c r="AR167" s="3">
        <v>1</v>
      </c>
      <c r="AS167" s="3">
        <v>0</v>
      </c>
      <c r="AT167" s="3">
        <v>0</v>
      </c>
      <c r="AU167" s="3">
        <v>1</v>
      </c>
      <c r="AV167" s="3">
        <v>0</v>
      </c>
      <c r="AW167" s="3">
        <v>0</v>
      </c>
      <c r="AX167" s="3">
        <v>1</v>
      </c>
      <c r="AY167" s="3">
        <v>0</v>
      </c>
      <c r="AZ167" s="3">
        <v>0</v>
      </c>
      <c r="BA167" s="3">
        <v>0</v>
      </c>
      <c r="BB167" s="3">
        <v>0</v>
      </c>
      <c r="BC167" s="1" t="s">
        <v>154</v>
      </c>
      <c r="BD167" s="1" t="s">
        <v>154</v>
      </c>
      <c r="BF167" s="3">
        <v>80</v>
      </c>
      <c r="BG167" s="5">
        <v>80</v>
      </c>
      <c r="BH167" s="3">
        <v>22</v>
      </c>
      <c r="BI167" s="1" t="s">
        <v>160</v>
      </c>
      <c r="BJ167" s="3">
        <v>1</v>
      </c>
      <c r="BK167" s="3">
        <v>2</v>
      </c>
      <c r="BL167" s="7">
        <f t="shared" si="239"/>
        <v>1.5</v>
      </c>
      <c r="BM167" s="1" t="s">
        <v>376</v>
      </c>
      <c r="BN167" s="3">
        <v>0</v>
      </c>
      <c r="BO167" s="3">
        <v>1</v>
      </c>
      <c r="BP167" s="3">
        <v>0</v>
      </c>
      <c r="BQ167" s="3">
        <v>0</v>
      </c>
      <c r="BR167" s="3">
        <v>0</v>
      </c>
      <c r="BS167" s="3">
        <v>0</v>
      </c>
      <c r="BT167" s="3">
        <v>0</v>
      </c>
      <c r="BU167" s="3">
        <v>0</v>
      </c>
      <c r="BV167" s="3">
        <v>0</v>
      </c>
      <c r="BW167" s="3">
        <v>0</v>
      </c>
      <c r="BX167" s="3">
        <v>0</v>
      </c>
      <c r="BY167" s="1" t="s">
        <v>157</v>
      </c>
      <c r="CH167" s="7"/>
      <c r="CU167" s="1" t="s">
        <v>154</v>
      </c>
      <c r="CV167" s="1" t="s">
        <v>154</v>
      </c>
      <c r="CW167" s="3">
        <v>75</v>
      </c>
      <c r="CX167" s="3">
        <v>80</v>
      </c>
      <c r="CY167" s="11">
        <f t="shared" si="240"/>
        <v>106.66666666666667</v>
      </c>
      <c r="CZ167" s="3">
        <v>22</v>
      </c>
      <c r="DA167" s="1" t="s">
        <v>160</v>
      </c>
      <c r="DB167" s="3">
        <v>1</v>
      </c>
      <c r="DC167" s="3">
        <v>2</v>
      </c>
      <c r="DD167" s="7">
        <f t="shared" si="241"/>
        <v>1.5</v>
      </c>
      <c r="DE167" s="1" t="s">
        <v>172</v>
      </c>
      <c r="DF167" s="3">
        <v>1</v>
      </c>
      <c r="DG167" s="3">
        <v>0</v>
      </c>
      <c r="DH167" s="3">
        <v>0</v>
      </c>
      <c r="DI167" s="3">
        <v>0</v>
      </c>
      <c r="DJ167" s="3">
        <v>0</v>
      </c>
      <c r="DK167" s="3">
        <v>0</v>
      </c>
      <c r="DL167" s="3">
        <v>0</v>
      </c>
      <c r="DM167" s="3">
        <v>0</v>
      </c>
      <c r="DN167" s="3">
        <v>0</v>
      </c>
      <c r="DO167" s="3">
        <v>0</v>
      </c>
      <c r="DP167" s="3">
        <v>0</v>
      </c>
      <c r="DQ167" s="1" t="s">
        <v>154</v>
      </c>
      <c r="DR167" s="1" t="s">
        <v>154</v>
      </c>
      <c r="DT167" s="3">
        <v>100</v>
      </c>
      <c r="DU167" s="5">
        <v>100</v>
      </c>
      <c r="DV167" s="3">
        <v>22</v>
      </c>
      <c r="DW167" s="1" t="s">
        <v>160</v>
      </c>
      <c r="DX167" s="3">
        <v>1</v>
      </c>
      <c r="DY167" s="3">
        <v>2</v>
      </c>
      <c r="DZ167" s="7">
        <f t="shared" si="242"/>
        <v>1.5</v>
      </c>
      <c r="EA167" s="1" t="s">
        <v>172</v>
      </c>
      <c r="EB167" s="3">
        <v>1</v>
      </c>
      <c r="EC167" s="3">
        <v>0</v>
      </c>
      <c r="ED167" s="3">
        <v>0</v>
      </c>
      <c r="EE167" s="3">
        <v>0</v>
      </c>
      <c r="EF167" s="3">
        <v>0</v>
      </c>
      <c r="EG167" s="3">
        <v>0</v>
      </c>
      <c r="EH167" s="3">
        <v>0</v>
      </c>
      <c r="EI167" s="3">
        <v>0</v>
      </c>
      <c r="EJ167" s="3">
        <v>0</v>
      </c>
      <c r="EK167" s="3">
        <v>0</v>
      </c>
      <c r="EL167" s="3">
        <v>0</v>
      </c>
      <c r="EM167" s="1" t="s">
        <v>154</v>
      </c>
      <c r="EN167" s="1" t="s">
        <v>154</v>
      </c>
      <c r="EP167" s="5">
        <v>370</v>
      </c>
      <c r="EQ167" s="3">
        <v>370</v>
      </c>
      <c r="ER167" s="3">
        <v>22</v>
      </c>
      <c r="ES167" s="1" t="s">
        <v>160</v>
      </c>
      <c r="ET167" s="3">
        <v>1</v>
      </c>
      <c r="EU167" s="3">
        <v>2</v>
      </c>
      <c r="EV167" s="7">
        <f t="shared" si="243"/>
        <v>1.5</v>
      </c>
      <c r="EW167" s="1" t="s">
        <v>376</v>
      </c>
      <c r="EX167" s="3">
        <v>0</v>
      </c>
      <c r="EY167" s="3">
        <v>1</v>
      </c>
      <c r="EZ167" s="3">
        <v>0</v>
      </c>
      <c r="FA167" s="3">
        <v>0</v>
      </c>
      <c r="FB167" s="3">
        <v>0</v>
      </c>
      <c r="FC167" s="3">
        <v>0</v>
      </c>
      <c r="FD167" s="3">
        <v>0</v>
      </c>
      <c r="FE167" s="3">
        <v>0</v>
      </c>
      <c r="FF167" s="3">
        <v>0</v>
      </c>
      <c r="FG167" s="3">
        <v>0</v>
      </c>
      <c r="FH167" s="3">
        <v>0</v>
      </c>
      <c r="FI167" s="1" t="s">
        <v>619</v>
      </c>
      <c r="FJ167" s="1">
        <v>21890947</v>
      </c>
      <c r="FK167" s="1" t="s">
        <v>715</v>
      </c>
      <c r="FL167" s="1" t="s">
        <v>716</v>
      </c>
      <c r="FM167" s="1">
        <v>174</v>
      </c>
    </row>
    <row r="168" spans="1:169" x14ac:dyDescent="0.25">
      <c r="A168" s="1" t="s">
        <v>995</v>
      </c>
      <c r="B168" s="1" t="s">
        <v>168</v>
      </c>
      <c r="C168" s="1" t="s">
        <v>1141</v>
      </c>
      <c r="D168" s="3" t="s">
        <v>1289</v>
      </c>
      <c r="E168" s="12" t="s">
        <v>1199</v>
      </c>
      <c r="F168" s="3" t="s">
        <v>1260</v>
      </c>
      <c r="G168" s="1" t="s">
        <v>717</v>
      </c>
      <c r="H168" s="1" t="s">
        <v>1600</v>
      </c>
      <c r="I168" s="1" t="s">
        <v>162</v>
      </c>
      <c r="J168" s="1" t="s">
        <v>159</v>
      </c>
      <c r="K168" s="1" t="s">
        <v>154</v>
      </c>
      <c r="L168" s="1" t="s">
        <v>154</v>
      </c>
      <c r="N168" s="3">
        <v>370</v>
      </c>
      <c r="O168" s="5">
        <v>370</v>
      </c>
      <c r="P168" s="3">
        <v>22</v>
      </c>
      <c r="Q168" s="1" t="s">
        <v>160</v>
      </c>
      <c r="R168" s="3">
        <v>2</v>
      </c>
      <c r="S168" s="3">
        <v>6</v>
      </c>
      <c r="T168" s="7">
        <f t="shared" si="237"/>
        <v>4</v>
      </c>
      <c r="U168" s="1" t="s">
        <v>708</v>
      </c>
      <c r="V168" s="3">
        <v>0</v>
      </c>
      <c r="W168" s="3">
        <v>1</v>
      </c>
      <c r="X168" s="3">
        <v>0</v>
      </c>
      <c r="Y168" s="3">
        <v>1</v>
      </c>
      <c r="Z168" s="3">
        <v>0</v>
      </c>
      <c r="AA168" s="3">
        <v>0</v>
      </c>
      <c r="AB168" s="3">
        <v>1</v>
      </c>
      <c r="AC168" s="3">
        <v>0</v>
      </c>
      <c r="AD168" s="3">
        <v>0</v>
      </c>
      <c r="AE168" s="3">
        <v>0</v>
      </c>
      <c r="AF168" s="3">
        <v>0</v>
      </c>
      <c r="AG168" s="1" t="s">
        <v>154</v>
      </c>
      <c r="AH168" s="1" t="s">
        <v>154</v>
      </c>
      <c r="AJ168" s="3">
        <v>380</v>
      </c>
      <c r="AK168" s="5">
        <v>380</v>
      </c>
      <c r="AL168" s="3">
        <v>22</v>
      </c>
      <c r="AM168" s="1" t="s">
        <v>160</v>
      </c>
      <c r="AN168" s="3">
        <v>2</v>
      </c>
      <c r="AO168" s="3">
        <v>5</v>
      </c>
      <c r="AP168" s="7">
        <f t="shared" si="238"/>
        <v>3.5</v>
      </c>
      <c r="AQ168" s="1" t="s">
        <v>718</v>
      </c>
      <c r="AR168" s="3">
        <v>0</v>
      </c>
      <c r="AS168" s="3">
        <v>1</v>
      </c>
      <c r="AT168" s="3">
        <v>0</v>
      </c>
      <c r="AU168" s="3">
        <v>0</v>
      </c>
      <c r="AV168" s="3">
        <v>1</v>
      </c>
      <c r="AW168" s="3">
        <v>0</v>
      </c>
      <c r="AX168" s="3">
        <v>1</v>
      </c>
      <c r="AY168" s="3">
        <v>0</v>
      </c>
      <c r="AZ168" s="3">
        <v>0</v>
      </c>
      <c r="BA168" s="3">
        <v>0</v>
      </c>
      <c r="BB168" s="3">
        <v>0</v>
      </c>
      <c r="BC168" s="1" t="s">
        <v>154</v>
      </c>
      <c r="BD168" s="1" t="s">
        <v>154</v>
      </c>
      <c r="BF168" s="3">
        <v>80</v>
      </c>
      <c r="BG168" s="5">
        <v>80</v>
      </c>
      <c r="BH168" s="3">
        <v>22</v>
      </c>
      <c r="BI168" s="1" t="s">
        <v>160</v>
      </c>
      <c r="BJ168" s="3">
        <v>1</v>
      </c>
      <c r="BK168" s="3">
        <v>2</v>
      </c>
      <c r="BL168" s="7">
        <f t="shared" si="239"/>
        <v>1.5</v>
      </c>
      <c r="BM168" s="1" t="s">
        <v>172</v>
      </c>
      <c r="BN168" s="3">
        <v>1</v>
      </c>
      <c r="BO168" s="3">
        <v>0</v>
      </c>
      <c r="BP168" s="3">
        <v>0</v>
      </c>
      <c r="BQ168" s="3">
        <v>0</v>
      </c>
      <c r="BR168" s="3">
        <v>0</v>
      </c>
      <c r="BS168" s="3">
        <v>0</v>
      </c>
      <c r="BT168" s="3">
        <v>0</v>
      </c>
      <c r="BU168" s="3">
        <v>0</v>
      </c>
      <c r="BV168" s="3">
        <v>0</v>
      </c>
      <c r="BW168" s="3">
        <v>0</v>
      </c>
      <c r="BX168" s="3">
        <v>0</v>
      </c>
      <c r="BY168" s="1" t="s">
        <v>157</v>
      </c>
      <c r="CH168" s="7"/>
      <c r="CU168" s="1" t="s">
        <v>154</v>
      </c>
      <c r="CV168" s="1" t="s">
        <v>154</v>
      </c>
      <c r="CW168" s="3">
        <v>80</v>
      </c>
      <c r="CX168" s="3">
        <v>100</v>
      </c>
      <c r="CY168" s="11">
        <f t="shared" si="240"/>
        <v>125</v>
      </c>
      <c r="CZ168" s="3">
        <v>22</v>
      </c>
      <c r="DA168" s="1" t="s">
        <v>160</v>
      </c>
      <c r="DB168" s="3">
        <v>1</v>
      </c>
      <c r="DC168" s="3">
        <v>2</v>
      </c>
      <c r="DD168" s="7">
        <f t="shared" si="241"/>
        <v>1.5</v>
      </c>
      <c r="DE168" s="1" t="s">
        <v>172</v>
      </c>
      <c r="DF168" s="3">
        <v>1</v>
      </c>
      <c r="DG168" s="3">
        <v>0</v>
      </c>
      <c r="DH168" s="3">
        <v>0</v>
      </c>
      <c r="DI168" s="3">
        <v>0</v>
      </c>
      <c r="DJ168" s="3">
        <v>0</v>
      </c>
      <c r="DK168" s="3">
        <v>0</v>
      </c>
      <c r="DL168" s="3">
        <v>0</v>
      </c>
      <c r="DM168" s="3">
        <v>0</v>
      </c>
      <c r="DN168" s="3">
        <v>0</v>
      </c>
      <c r="DO168" s="3">
        <v>0</v>
      </c>
      <c r="DP168" s="3">
        <v>0</v>
      </c>
      <c r="DQ168" s="1" t="s">
        <v>154</v>
      </c>
      <c r="DR168" s="1" t="s">
        <v>154</v>
      </c>
      <c r="DT168" s="3">
        <v>90</v>
      </c>
      <c r="DU168" s="5">
        <v>90</v>
      </c>
      <c r="DV168" s="3">
        <v>22</v>
      </c>
      <c r="DW168" s="1" t="s">
        <v>160</v>
      </c>
      <c r="DX168" s="3">
        <v>1</v>
      </c>
      <c r="DY168" s="3">
        <v>2</v>
      </c>
      <c r="DZ168" s="7">
        <f t="shared" si="242"/>
        <v>1.5</v>
      </c>
      <c r="EA168" s="1" t="s">
        <v>376</v>
      </c>
      <c r="EB168" s="3">
        <v>0</v>
      </c>
      <c r="EC168" s="3">
        <v>1</v>
      </c>
      <c r="ED168" s="3">
        <v>0</v>
      </c>
      <c r="EE168" s="3">
        <v>0</v>
      </c>
      <c r="EF168" s="3">
        <v>0</v>
      </c>
      <c r="EG168" s="3">
        <v>0</v>
      </c>
      <c r="EH168" s="3">
        <v>0</v>
      </c>
      <c r="EI168" s="3">
        <v>0</v>
      </c>
      <c r="EJ168" s="3">
        <v>0</v>
      </c>
      <c r="EK168" s="3">
        <v>0</v>
      </c>
      <c r="EL168" s="3">
        <v>0</v>
      </c>
      <c r="EM168" s="1" t="s">
        <v>154</v>
      </c>
      <c r="EN168" s="1" t="s">
        <v>154</v>
      </c>
      <c r="EP168" s="5">
        <v>360</v>
      </c>
      <c r="EQ168" s="3">
        <v>360</v>
      </c>
      <c r="ER168" s="3">
        <v>22</v>
      </c>
      <c r="ES168" s="1" t="s">
        <v>160</v>
      </c>
      <c r="ET168" s="3">
        <v>1</v>
      </c>
      <c r="EU168" s="3">
        <v>2</v>
      </c>
      <c r="EV168" s="7">
        <f t="shared" si="243"/>
        <v>1.5</v>
      </c>
      <c r="EW168" s="1" t="s">
        <v>172</v>
      </c>
      <c r="EX168" s="3">
        <v>1</v>
      </c>
      <c r="EY168" s="3">
        <v>0</v>
      </c>
      <c r="EZ168" s="3">
        <v>0</v>
      </c>
      <c r="FA168" s="3">
        <v>0</v>
      </c>
      <c r="FB168" s="3">
        <v>0</v>
      </c>
      <c r="FC168" s="3">
        <v>0</v>
      </c>
      <c r="FD168" s="3">
        <v>0</v>
      </c>
      <c r="FE168" s="3">
        <v>0</v>
      </c>
      <c r="FF168" s="3">
        <v>0</v>
      </c>
      <c r="FG168" s="3">
        <v>0</v>
      </c>
      <c r="FH168" s="3">
        <v>0</v>
      </c>
      <c r="FI168" s="1" t="s">
        <v>619</v>
      </c>
      <c r="FJ168" s="1">
        <v>21890948</v>
      </c>
      <c r="FK168" s="1" t="s">
        <v>719</v>
      </c>
      <c r="FL168" s="1" t="s">
        <v>720</v>
      </c>
      <c r="FM168" s="1">
        <v>175</v>
      </c>
    </row>
    <row r="169" spans="1:169" x14ac:dyDescent="0.25">
      <c r="A169" s="1" t="s">
        <v>1087</v>
      </c>
      <c r="B169" s="1" t="s">
        <v>169</v>
      </c>
      <c r="C169" s="1" t="s">
        <v>1141</v>
      </c>
      <c r="D169" s="3" t="s">
        <v>1289</v>
      </c>
      <c r="E169" s="12" t="s">
        <v>1199</v>
      </c>
      <c r="F169" s="3" t="s">
        <v>1260</v>
      </c>
      <c r="G169" s="1" t="s">
        <v>616</v>
      </c>
      <c r="H169" s="1" t="s">
        <v>1609</v>
      </c>
      <c r="I169" s="1" t="s">
        <v>162</v>
      </c>
      <c r="J169" s="1" t="s">
        <v>159</v>
      </c>
      <c r="K169" s="1" t="s">
        <v>154</v>
      </c>
      <c r="L169" s="1" t="s">
        <v>154</v>
      </c>
      <c r="N169" s="3">
        <v>370</v>
      </c>
      <c r="O169" s="5">
        <v>370</v>
      </c>
      <c r="P169" s="3">
        <v>22</v>
      </c>
      <c r="Q169" s="1" t="s">
        <v>160</v>
      </c>
      <c r="R169" s="3">
        <v>5</v>
      </c>
      <c r="S169" s="3">
        <v>6</v>
      </c>
      <c r="T169" s="7">
        <f t="shared" si="237"/>
        <v>5.5</v>
      </c>
      <c r="U169" s="1" t="s">
        <v>605</v>
      </c>
      <c r="V169" s="3">
        <v>1</v>
      </c>
      <c r="W169" s="3">
        <v>1</v>
      </c>
      <c r="X169" s="3">
        <v>0</v>
      </c>
      <c r="Y169" s="3">
        <v>1</v>
      </c>
      <c r="Z169" s="3">
        <v>1</v>
      </c>
      <c r="AA169" s="3">
        <v>0</v>
      </c>
      <c r="AB169" s="3">
        <v>0</v>
      </c>
      <c r="AC169" s="3">
        <v>0</v>
      </c>
      <c r="AD169" s="3">
        <v>0</v>
      </c>
      <c r="AE169" s="3">
        <v>0</v>
      </c>
      <c r="AF169" s="3">
        <v>0</v>
      </c>
      <c r="AG169" s="1" t="s">
        <v>154</v>
      </c>
      <c r="AH169" s="1" t="s">
        <v>154</v>
      </c>
      <c r="AJ169" s="3">
        <v>380</v>
      </c>
      <c r="AK169" s="5">
        <v>380</v>
      </c>
      <c r="AL169" s="3">
        <v>22</v>
      </c>
      <c r="AM169" s="1" t="s">
        <v>160</v>
      </c>
      <c r="AN169" s="3">
        <v>4</v>
      </c>
      <c r="AO169" s="3">
        <v>6</v>
      </c>
      <c r="AP169" s="7">
        <f t="shared" si="238"/>
        <v>5</v>
      </c>
      <c r="AQ169" s="1" t="s">
        <v>605</v>
      </c>
      <c r="AR169" s="3">
        <v>1</v>
      </c>
      <c r="AS169" s="3">
        <v>1</v>
      </c>
      <c r="AT169" s="3">
        <v>0</v>
      </c>
      <c r="AU169" s="3">
        <v>1</v>
      </c>
      <c r="AV169" s="3">
        <v>1</v>
      </c>
      <c r="AW169" s="3">
        <v>0</v>
      </c>
      <c r="AX169" s="3">
        <v>0</v>
      </c>
      <c r="AY169" s="3">
        <v>0</v>
      </c>
      <c r="AZ169" s="3">
        <v>0</v>
      </c>
      <c r="BA169" s="3">
        <v>0</v>
      </c>
      <c r="BB169" s="3">
        <v>0</v>
      </c>
      <c r="BC169" s="1" t="s">
        <v>154</v>
      </c>
      <c r="BD169" s="1" t="s">
        <v>154</v>
      </c>
      <c r="BF169" s="3">
        <v>80</v>
      </c>
      <c r="BG169" s="5">
        <v>80</v>
      </c>
      <c r="BH169" s="3">
        <v>22</v>
      </c>
      <c r="BI169" s="1" t="s">
        <v>155</v>
      </c>
      <c r="BJ169" s="3">
        <v>2</v>
      </c>
      <c r="BK169" s="3">
        <v>4</v>
      </c>
      <c r="BL169" s="7">
        <f t="shared" si="239"/>
        <v>3</v>
      </c>
      <c r="BM169" s="1" t="s">
        <v>158</v>
      </c>
      <c r="BN169" s="3">
        <v>1</v>
      </c>
      <c r="BO169" s="3">
        <v>1</v>
      </c>
      <c r="BP169" s="3">
        <v>0</v>
      </c>
      <c r="BQ169" s="3">
        <v>0</v>
      </c>
      <c r="BR169" s="3">
        <v>0</v>
      </c>
      <c r="BS169" s="3">
        <v>0</v>
      </c>
      <c r="BT169" s="3">
        <v>0</v>
      </c>
      <c r="BU169" s="3">
        <v>0</v>
      </c>
      <c r="BV169" s="3">
        <v>0</v>
      </c>
      <c r="BW169" s="3">
        <v>0</v>
      </c>
      <c r="BX169" s="3">
        <v>0</v>
      </c>
      <c r="BY169" s="1" t="s">
        <v>157</v>
      </c>
      <c r="CH169" s="7"/>
      <c r="CU169" s="1" t="s">
        <v>154</v>
      </c>
      <c r="CV169" s="1" t="s">
        <v>154</v>
      </c>
      <c r="CW169" s="3">
        <v>80</v>
      </c>
      <c r="CX169" s="3">
        <v>100</v>
      </c>
      <c r="CY169" s="11">
        <f t="shared" si="240"/>
        <v>125</v>
      </c>
      <c r="CZ169" s="3">
        <v>22</v>
      </c>
      <c r="DA169" s="1" t="s">
        <v>160</v>
      </c>
      <c r="DB169" s="3">
        <v>2</v>
      </c>
      <c r="DC169" s="3">
        <v>3</v>
      </c>
      <c r="DD169" s="7">
        <f t="shared" si="241"/>
        <v>2.5</v>
      </c>
      <c r="DE169" s="1" t="s">
        <v>158</v>
      </c>
      <c r="DF169" s="3">
        <v>1</v>
      </c>
      <c r="DG169" s="3">
        <v>1</v>
      </c>
      <c r="DH169" s="3">
        <v>0</v>
      </c>
      <c r="DI169" s="3">
        <v>0</v>
      </c>
      <c r="DJ169" s="3">
        <v>0</v>
      </c>
      <c r="DK169" s="3">
        <v>0</v>
      </c>
      <c r="DL169" s="3">
        <v>0</v>
      </c>
      <c r="DM169" s="3">
        <v>0</v>
      </c>
      <c r="DN169" s="3">
        <v>0</v>
      </c>
      <c r="DO169" s="3">
        <v>0</v>
      </c>
      <c r="DP169" s="3">
        <v>0</v>
      </c>
      <c r="DQ169" s="1" t="s">
        <v>154</v>
      </c>
      <c r="DR169" s="1" t="s">
        <v>154</v>
      </c>
      <c r="DT169" s="3">
        <v>90</v>
      </c>
      <c r="DU169" s="5">
        <v>90</v>
      </c>
      <c r="DV169" s="3">
        <v>22</v>
      </c>
      <c r="DW169" s="1" t="s">
        <v>160</v>
      </c>
      <c r="DX169" s="3">
        <v>2</v>
      </c>
      <c r="DY169" s="3">
        <v>3</v>
      </c>
      <c r="DZ169" s="7">
        <f t="shared" si="242"/>
        <v>2.5</v>
      </c>
      <c r="EA169" s="1" t="s">
        <v>158</v>
      </c>
      <c r="EB169" s="3">
        <v>1</v>
      </c>
      <c r="EC169" s="3">
        <v>1</v>
      </c>
      <c r="ED169" s="3">
        <v>0</v>
      </c>
      <c r="EE169" s="3">
        <v>0</v>
      </c>
      <c r="EF169" s="3">
        <v>0</v>
      </c>
      <c r="EG169" s="3">
        <v>0</v>
      </c>
      <c r="EH169" s="3">
        <v>0</v>
      </c>
      <c r="EI169" s="3">
        <v>0</v>
      </c>
      <c r="EJ169" s="3">
        <v>0</v>
      </c>
      <c r="EK169" s="3">
        <v>0</v>
      </c>
      <c r="EL169" s="3">
        <v>0</v>
      </c>
      <c r="EM169" s="1" t="s">
        <v>154</v>
      </c>
      <c r="EN169" s="1" t="s">
        <v>154</v>
      </c>
      <c r="EP169" s="5">
        <v>380</v>
      </c>
      <c r="EQ169" s="3">
        <v>380</v>
      </c>
      <c r="ER169" s="3">
        <v>22</v>
      </c>
      <c r="ES169" s="1" t="s">
        <v>160</v>
      </c>
      <c r="ET169" s="3">
        <v>2</v>
      </c>
      <c r="EU169" s="3">
        <v>3</v>
      </c>
      <c r="EV169" s="7">
        <f t="shared" si="243"/>
        <v>2.5</v>
      </c>
      <c r="EW169" s="1" t="s">
        <v>158</v>
      </c>
      <c r="EX169" s="3">
        <v>1</v>
      </c>
      <c r="EY169" s="3">
        <v>1</v>
      </c>
      <c r="EZ169" s="3">
        <v>0</v>
      </c>
      <c r="FA169" s="3">
        <v>0</v>
      </c>
      <c r="FB169" s="3">
        <v>0</v>
      </c>
      <c r="FC169" s="3">
        <v>0</v>
      </c>
      <c r="FD169" s="3">
        <v>0</v>
      </c>
      <c r="FE169" s="3">
        <v>0</v>
      </c>
      <c r="FF169" s="3">
        <v>0</v>
      </c>
      <c r="FG169" s="3">
        <v>0</v>
      </c>
      <c r="FH169" s="3">
        <v>0</v>
      </c>
      <c r="FI169" s="1" t="s">
        <v>622</v>
      </c>
      <c r="FJ169" s="1">
        <v>21859922</v>
      </c>
      <c r="FK169" s="1" t="s">
        <v>623</v>
      </c>
      <c r="FL169" s="1" t="s">
        <v>624</v>
      </c>
      <c r="FM169" s="1">
        <v>136</v>
      </c>
    </row>
    <row r="170" spans="1:169" x14ac:dyDescent="0.25">
      <c r="A170" s="1" t="s">
        <v>1103</v>
      </c>
      <c r="B170" s="1" t="s">
        <v>169</v>
      </c>
      <c r="C170" s="1" t="s">
        <v>1141</v>
      </c>
      <c r="D170" s="3" t="s">
        <v>1289</v>
      </c>
      <c r="E170" s="12" t="s">
        <v>1199</v>
      </c>
      <c r="F170" s="3" t="s">
        <v>1260</v>
      </c>
      <c r="G170" s="1" t="s">
        <v>616</v>
      </c>
      <c r="H170" s="1" t="s">
        <v>566</v>
      </c>
      <c r="I170" s="1" t="s">
        <v>162</v>
      </c>
      <c r="J170" s="1" t="s">
        <v>159</v>
      </c>
      <c r="K170" s="1" t="s">
        <v>154</v>
      </c>
      <c r="L170" s="1" t="s">
        <v>154</v>
      </c>
      <c r="N170" s="3">
        <v>380</v>
      </c>
      <c r="O170" s="5">
        <v>380</v>
      </c>
      <c r="P170" s="3">
        <v>22</v>
      </c>
      <c r="Q170" s="1" t="s">
        <v>160</v>
      </c>
      <c r="R170" s="3">
        <v>5</v>
      </c>
      <c r="S170" s="3">
        <v>6</v>
      </c>
      <c r="T170" s="7">
        <f t="shared" si="237"/>
        <v>5.5</v>
      </c>
      <c r="U170" s="1" t="s">
        <v>605</v>
      </c>
      <c r="V170" s="3">
        <v>1</v>
      </c>
      <c r="W170" s="3">
        <v>1</v>
      </c>
      <c r="X170" s="3">
        <v>0</v>
      </c>
      <c r="Y170" s="3">
        <v>1</v>
      </c>
      <c r="Z170" s="3">
        <v>1</v>
      </c>
      <c r="AA170" s="3">
        <v>0</v>
      </c>
      <c r="AB170" s="3">
        <v>0</v>
      </c>
      <c r="AC170" s="3">
        <v>0</v>
      </c>
      <c r="AD170" s="3">
        <v>0</v>
      </c>
      <c r="AE170" s="3">
        <v>0</v>
      </c>
      <c r="AF170" s="3">
        <v>0</v>
      </c>
      <c r="AG170" s="1" t="s">
        <v>154</v>
      </c>
      <c r="AH170" s="1" t="s">
        <v>154</v>
      </c>
      <c r="AJ170" s="3">
        <v>380</v>
      </c>
      <c r="AK170" s="5">
        <v>380</v>
      </c>
      <c r="AL170" s="3">
        <v>22</v>
      </c>
      <c r="AM170" s="1" t="s">
        <v>160</v>
      </c>
      <c r="AN170" s="3">
        <v>4</v>
      </c>
      <c r="AO170" s="3">
        <v>6</v>
      </c>
      <c r="AP170" s="7">
        <f t="shared" si="238"/>
        <v>5</v>
      </c>
      <c r="AQ170" s="1" t="s">
        <v>605</v>
      </c>
      <c r="AR170" s="3">
        <v>1</v>
      </c>
      <c r="AS170" s="3">
        <v>1</v>
      </c>
      <c r="AT170" s="3">
        <v>0</v>
      </c>
      <c r="AU170" s="3">
        <v>1</v>
      </c>
      <c r="AV170" s="3">
        <v>1</v>
      </c>
      <c r="AW170" s="3">
        <v>0</v>
      </c>
      <c r="AX170" s="3">
        <v>0</v>
      </c>
      <c r="AY170" s="3">
        <v>0</v>
      </c>
      <c r="AZ170" s="3">
        <v>0</v>
      </c>
      <c r="BA170" s="3">
        <v>0</v>
      </c>
      <c r="BB170" s="3">
        <v>0</v>
      </c>
      <c r="BC170" s="1" t="s">
        <v>154</v>
      </c>
      <c r="BD170" s="1" t="s">
        <v>154</v>
      </c>
      <c r="BF170" s="3">
        <v>100</v>
      </c>
      <c r="BG170" s="5">
        <v>100</v>
      </c>
      <c r="BH170" s="3">
        <v>22</v>
      </c>
      <c r="BI170" s="1" t="s">
        <v>160</v>
      </c>
      <c r="BJ170" s="3">
        <v>3</v>
      </c>
      <c r="BK170" s="3">
        <v>4</v>
      </c>
      <c r="BL170" s="7">
        <f t="shared" si="239"/>
        <v>3.5</v>
      </c>
      <c r="BM170" s="1" t="s">
        <v>158</v>
      </c>
      <c r="BN170" s="3">
        <v>1</v>
      </c>
      <c r="BO170" s="3">
        <v>1</v>
      </c>
      <c r="BP170" s="3">
        <v>0</v>
      </c>
      <c r="BQ170" s="3">
        <v>0</v>
      </c>
      <c r="BR170" s="3">
        <v>0</v>
      </c>
      <c r="BS170" s="3">
        <v>0</v>
      </c>
      <c r="BT170" s="3">
        <v>0</v>
      </c>
      <c r="BU170" s="3">
        <v>0</v>
      </c>
      <c r="BV170" s="3">
        <v>0</v>
      </c>
      <c r="BW170" s="3">
        <v>0</v>
      </c>
      <c r="BX170" s="3">
        <v>0</v>
      </c>
      <c r="BY170" s="1" t="s">
        <v>157</v>
      </c>
      <c r="CH170" s="7"/>
      <c r="CU170" s="1" t="s">
        <v>154</v>
      </c>
      <c r="CV170" s="1" t="s">
        <v>154</v>
      </c>
      <c r="CW170" s="3">
        <v>80</v>
      </c>
      <c r="CX170" s="3">
        <v>100</v>
      </c>
      <c r="CY170" s="11">
        <f t="shared" si="240"/>
        <v>125</v>
      </c>
      <c r="CZ170" s="3">
        <v>22</v>
      </c>
      <c r="DA170" s="1" t="s">
        <v>160</v>
      </c>
      <c r="DB170" s="3">
        <v>3</v>
      </c>
      <c r="DC170" s="3">
        <v>4</v>
      </c>
      <c r="DD170" s="7">
        <f t="shared" si="241"/>
        <v>3.5</v>
      </c>
      <c r="DE170" s="1" t="s">
        <v>158</v>
      </c>
      <c r="DF170" s="3">
        <v>1</v>
      </c>
      <c r="DG170" s="3">
        <v>1</v>
      </c>
      <c r="DH170" s="3">
        <v>0</v>
      </c>
      <c r="DI170" s="3">
        <v>0</v>
      </c>
      <c r="DJ170" s="3">
        <v>0</v>
      </c>
      <c r="DK170" s="3">
        <v>0</v>
      </c>
      <c r="DL170" s="3">
        <v>0</v>
      </c>
      <c r="DM170" s="3">
        <v>0</v>
      </c>
      <c r="DN170" s="3">
        <v>0</v>
      </c>
      <c r="DO170" s="3">
        <v>0</v>
      </c>
      <c r="DP170" s="3">
        <v>0</v>
      </c>
      <c r="DQ170" s="1" t="s">
        <v>154</v>
      </c>
      <c r="DR170" s="1" t="s">
        <v>154</v>
      </c>
      <c r="DT170" s="3">
        <v>90</v>
      </c>
      <c r="DU170" s="5">
        <v>90</v>
      </c>
      <c r="DV170" s="3">
        <v>22</v>
      </c>
      <c r="DW170" s="1" t="s">
        <v>160</v>
      </c>
      <c r="DX170" s="3">
        <v>3</v>
      </c>
      <c r="DY170" s="3">
        <v>4</v>
      </c>
      <c r="DZ170" s="7">
        <f t="shared" si="242"/>
        <v>3.5</v>
      </c>
      <c r="EA170" s="1" t="s">
        <v>158</v>
      </c>
      <c r="EB170" s="3">
        <v>1</v>
      </c>
      <c r="EC170" s="3">
        <v>1</v>
      </c>
      <c r="ED170" s="3">
        <v>0</v>
      </c>
      <c r="EE170" s="3">
        <v>0</v>
      </c>
      <c r="EF170" s="3">
        <v>0</v>
      </c>
      <c r="EG170" s="3">
        <v>0</v>
      </c>
      <c r="EH170" s="3">
        <v>0</v>
      </c>
      <c r="EI170" s="3">
        <v>0</v>
      </c>
      <c r="EJ170" s="3">
        <v>0</v>
      </c>
      <c r="EK170" s="3">
        <v>0</v>
      </c>
      <c r="EL170" s="3">
        <v>0</v>
      </c>
      <c r="EM170" s="1" t="s">
        <v>154</v>
      </c>
      <c r="EN170" s="1" t="s">
        <v>154</v>
      </c>
      <c r="EP170" s="5">
        <v>400</v>
      </c>
      <c r="EQ170" s="3">
        <v>400</v>
      </c>
      <c r="ER170" s="3">
        <v>22</v>
      </c>
      <c r="ES170" s="1" t="s">
        <v>160</v>
      </c>
      <c r="ET170" s="3">
        <v>3</v>
      </c>
      <c r="EU170" s="3">
        <v>4</v>
      </c>
      <c r="EV170" s="7">
        <f t="shared" si="243"/>
        <v>3.5</v>
      </c>
      <c r="EW170" s="1" t="s">
        <v>158</v>
      </c>
      <c r="EX170" s="3">
        <v>1</v>
      </c>
      <c r="EY170" s="3">
        <v>1</v>
      </c>
      <c r="EZ170" s="3">
        <v>0</v>
      </c>
      <c r="FA170" s="3">
        <v>0</v>
      </c>
      <c r="FB170" s="3">
        <v>0</v>
      </c>
      <c r="FC170" s="3">
        <v>0</v>
      </c>
      <c r="FD170" s="3">
        <v>0</v>
      </c>
      <c r="FE170" s="3">
        <v>0</v>
      </c>
      <c r="FF170" s="3">
        <v>0</v>
      </c>
      <c r="FG170" s="3">
        <v>0</v>
      </c>
      <c r="FH170" s="3">
        <v>0</v>
      </c>
      <c r="FI170" s="1" t="s">
        <v>617</v>
      </c>
      <c r="FJ170" s="1">
        <v>21859920</v>
      </c>
      <c r="FK170" s="1" t="s">
        <v>618</v>
      </c>
      <c r="FL170" s="1" t="s">
        <v>615</v>
      </c>
      <c r="FM170" s="1">
        <v>134</v>
      </c>
    </row>
    <row r="171" spans="1:169" x14ac:dyDescent="0.25">
      <c r="A171" s="1" t="s">
        <v>1104</v>
      </c>
      <c r="B171" s="1" t="s">
        <v>169</v>
      </c>
      <c r="C171" s="1" t="s">
        <v>1141</v>
      </c>
      <c r="D171" s="3" t="s">
        <v>1289</v>
      </c>
      <c r="E171" s="12" t="s">
        <v>1199</v>
      </c>
      <c r="F171" s="3" t="s">
        <v>1260</v>
      </c>
      <c r="G171" s="1" t="s">
        <v>616</v>
      </c>
      <c r="H171" s="1" t="s">
        <v>570</v>
      </c>
      <c r="I171" s="1" t="s">
        <v>162</v>
      </c>
      <c r="J171" s="1" t="s">
        <v>159</v>
      </c>
      <c r="K171" s="1" t="s">
        <v>154</v>
      </c>
      <c r="L171" s="1" t="s">
        <v>154</v>
      </c>
      <c r="N171" s="3">
        <v>370</v>
      </c>
      <c r="O171" s="5">
        <v>370</v>
      </c>
      <c r="P171" s="3">
        <v>22</v>
      </c>
      <c r="Q171" s="1" t="s">
        <v>160</v>
      </c>
      <c r="R171" s="3">
        <v>5</v>
      </c>
      <c r="S171" s="3">
        <v>6</v>
      </c>
      <c r="T171" s="7">
        <f t="shared" si="237"/>
        <v>5.5</v>
      </c>
      <c r="U171" s="1" t="s">
        <v>605</v>
      </c>
      <c r="V171" s="3">
        <v>1</v>
      </c>
      <c r="W171" s="3">
        <v>1</v>
      </c>
      <c r="X171" s="3">
        <v>0</v>
      </c>
      <c r="Y171" s="3">
        <v>1</v>
      </c>
      <c r="Z171" s="3">
        <v>1</v>
      </c>
      <c r="AA171" s="3">
        <v>0</v>
      </c>
      <c r="AB171" s="3">
        <v>0</v>
      </c>
      <c r="AC171" s="3">
        <v>0</v>
      </c>
      <c r="AD171" s="3">
        <v>0</v>
      </c>
      <c r="AE171" s="3">
        <v>0</v>
      </c>
      <c r="AF171" s="3">
        <v>0</v>
      </c>
      <c r="AG171" s="1" t="s">
        <v>154</v>
      </c>
      <c r="AH171" s="1" t="s">
        <v>154</v>
      </c>
      <c r="AJ171" s="3">
        <v>380</v>
      </c>
      <c r="AK171" s="5">
        <v>380</v>
      </c>
      <c r="AL171" s="3">
        <v>23</v>
      </c>
      <c r="AM171" s="1" t="s">
        <v>160</v>
      </c>
      <c r="AN171" s="3">
        <v>4</v>
      </c>
      <c r="AO171" s="3">
        <v>6</v>
      </c>
      <c r="AP171" s="7">
        <f t="shared" si="238"/>
        <v>5</v>
      </c>
      <c r="AQ171" s="1" t="s">
        <v>605</v>
      </c>
      <c r="AR171" s="3">
        <v>1</v>
      </c>
      <c r="AS171" s="3">
        <v>1</v>
      </c>
      <c r="AT171" s="3">
        <v>0</v>
      </c>
      <c r="AU171" s="3">
        <v>1</v>
      </c>
      <c r="AV171" s="3">
        <v>1</v>
      </c>
      <c r="AW171" s="3">
        <v>0</v>
      </c>
      <c r="AX171" s="3">
        <v>0</v>
      </c>
      <c r="AY171" s="3">
        <v>0</v>
      </c>
      <c r="AZ171" s="3">
        <v>0</v>
      </c>
      <c r="BA171" s="3">
        <v>0</v>
      </c>
      <c r="BB171" s="3">
        <v>0</v>
      </c>
      <c r="BC171" s="1" t="s">
        <v>154</v>
      </c>
      <c r="BD171" s="1" t="s">
        <v>154</v>
      </c>
      <c r="BF171" s="3">
        <v>80</v>
      </c>
      <c r="BG171" s="5">
        <v>80</v>
      </c>
      <c r="BH171" s="3">
        <v>22</v>
      </c>
      <c r="BI171" s="1" t="s">
        <v>160</v>
      </c>
      <c r="BJ171" s="3">
        <v>3</v>
      </c>
      <c r="BK171" s="3">
        <v>4</v>
      </c>
      <c r="BL171" s="7">
        <f t="shared" si="239"/>
        <v>3.5</v>
      </c>
      <c r="BM171" s="1" t="s">
        <v>158</v>
      </c>
      <c r="BN171" s="3">
        <v>1</v>
      </c>
      <c r="BO171" s="3">
        <v>1</v>
      </c>
      <c r="BP171" s="3">
        <v>0</v>
      </c>
      <c r="BQ171" s="3">
        <v>0</v>
      </c>
      <c r="BR171" s="3">
        <v>0</v>
      </c>
      <c r="BS171" s="3">
        <v>0</v>
      </c>
      <c r="BT171" s="3">
        <v>0</v>
      </c>
      <c r="BU171" s="3">
        <v>0</v>
      </c>
      <c r="BV171" s="3">
        <v>0</v>
      </c>
      <c r="BW171" s="3">
        <v>0</v>
      </c>
      <c r="BX171" s="3">
        <v>0</v>
      </c>
      <c r="BY171" s="1" t="s">
        <v>157</v>
      </c>
      <c r="CH171" s="7"/>
      <c r="CU171" s="1" t="s">
        <v>154</v>
      </c>
      <c r="CV171" s="1" t="s">
        <v>154</v>
      </c>
      <c r="CW171" s="3">
        <v>80</v>
      </c>
      <c r="CX171" s="3">
        <v>100</v>
      </c>
      <c r="CY171" s="11">
        <f t="shared" si="240"/>
        <v>125</v>
      </c>
      <c r="CZ171" s="3">
        <v>22</v>
      </c>
      <c r="DA171" s="1" t="s">
        <v>160</v>
      </c>
      <c r="DB171" s="3">
        <v>3</v>
      </c>
      <c r="DC171" s="3">
        <v>4</v>
      </c>
      <c r="DD171" s="7">
        <f t="shared" si="241"/>
        <v>3.5</v>
      </c>
      <c r="DE171" s="1" t="s">
        <v>158</v>
      </c>
      <c r="DF171" s="3">
        <v>1</v>
      </c>
      <c r="DG171" s="3">
        <v>1</v>
      </c>
      <c r="DH171" s="3">
        <v>0</v>
      </c>
      <c r="DI171" s="3">
        <v>0</v>
      </c>
      <c r="DJ171" s="3">
        <v>0</v>
      </c>
      <c r="DK171" s="3">
        <v>0</v>
      </c>
      <c r="DL171" s="3">
        <v>0</v>
      </c>
      <c r="DM171" s="3">
        <v>0</v>
      </c>
      <c r="DN171" s="3">
        <v>0</v>
      </c>
      <c r="DO171" s="3">
        <v>0</v>
      </c>
      <c r="DP171" s="3">
        <v>0</v>
      </c>
      <c r="DQ171" s="1" t="s">
        <v>154</v>
      </c>
      <c r="DR171" s="1" t="s">
        <v>154</v>
      </c>
      <c r="DT171" s="3">
        <v>80</v>
      </c>
      <c r="DU171" s="5">
        <v>80</v>
      </c>
      <c r="DV171" s="3">
        <v>22</v>
      </c>
      <c r="DW171" s="1" t="s">
        <v>160</v>
      </c>
      <c r="DX171" s="3">
        <v>3</v>
      </c>
      <c r="DY171" s="3">
        <v>4</v>
      </c>
      <c r="DZ171" s="7">
        <f t="shared" si="242"/>
        <v>3.5</v>
      </c>
      <c r="EA171" s="1" t="s">
        <v>158</v>
      </c>
      <c r="EB171" s="3">
        <v>1</v>
      </c>
      <c r="EC171" s="3">
        <v>1</v>
      </c>
      <c r="ED171" s="3">
        <v>0</v>
      </c>
      <c r="EE171" s="3">
        <v>0</v>
      </c>
      <c r="EF171" s="3">
        <v>0</v>
      </c>
      <c r="EG171" s="3">
        <v>0</v>
      </c>
      <c r="EH171" s="3">
        <v>0</v>
      </c>
      <c r="EI171" s="3">
        <v>0</v>
      </c>
      <c r="EJ171" s="3">
        <v>0</v>
      </c>
      <c r="EK171" s="3">
        <v>0</v>
      </c>
      <c r="EL171" s="3">
        <v>0</v>
      </c>
      <c r="EM171" s="1" t="s">
        <v>154</v>
      </c>
      <c r="EN171" s="1" t="s">
        <v>154</v>
      </c>
      <c r="EP171" s="5">
        <v>380</v>
      </c>
      <c r="EQ171" s="3">
        <v>380</v>
      </c>
      <c r="ER171" s="3">
        <v>22</v>
      </c>
      <c r="ES171" s="1" t="s">
        <v>160</v>
      </c>
      <c r="ET171" s="3">
        <v>3</v>
      </c>
      <c r="EU171" s="3">
        <v>4</v>
      </c>
      <c r="EV171" s="7">
        <f t="shared" si="243"/>
        <v>3.5</v>
      </c>
      <c r="EW171" s="1" t="s">
        <v>158</v>
      </c>
      <c r="EX171" s="3">
        <v>1</v>
      </c>
      <c r="EY171" s="3">
        <v>1</v>
      </c>
      <c r="EZ171" s="3">
        <v>0</v>
      </c>
      <c r="FA171" s="3">
        <v>0</v>
      </c>
      <c r="FB171" s="3">
        <v>0</v>
      </c>
      <c r="FC171" s="3">
        <v>0</v>
      </c>
      <c r="FD171" s="3">
        <v>0</v>
      </c>
      <c r="FE171" s="3">
        <v>0</v>
      </c>
      <c r="FF171" s="3">
        <v>0</v>
      </c>
      <c r="FG171" s="3">
        <v>0</v>
      </c>
      <c r="FH171" s="3">
        <v>0</v>
      </c>
      <c r="FI171" s="1" t="s">
        <v>619</v>
      </c>
      <c r="FJ171" s="1">
        <v>21859921</v>
      </c>
      <c r="FK171" s="1" t="s">
        <v>620</v>
      </c>
      <c r="FL171" s="1" t="s">
        <v>621</v>
      </c>
      <c r="FM171" s="1">
        <v>135</v>
      </c>
    </row>
    <row r="172" spans="1:169" x14ac:dyDescent="0.25">
      <c r="A172" s="1" t="s">
        <v>977</v>
      </c>
      <c r="B172" s="1" t="s">
        <v>151</v>
      </c>
      <c r="C172" s="1" t="s">
        <v>1139</v>
      </c>
      <c r="D172" s="3" t="s">
        <v>1286</v>
      </c>
      <c r="E172" s="12" t="s">
        <v>1139</v>
      </c>
      <c r="F172" s="3" t="s">
        <v>1253</v>
      </c>
      <c r="G172" s="1" t="s">
        <v>659</v>
      </c>
      <c r="H172" s="1" t="s">
        <v>1581</v>
      </c>
      <c r="I172" s="1" t="s">
        <v>162</v>
      </c>
      <c r="J172" s="1" t="s">
        <v>153</v>
      </c>
      <c r="K172" s="1" t="s">
        <v>157</v>
      </c>
      <c r="T172" s="7"/>
      <c r="AG172" s="1" t="s">
        <v>157</v>
      </c>
      <c r="AP172" s="7"/>
      <c r="BC172" s="1" t="s">
        <v>154</v>
      </c>
      <c r="BD172" s="1" t="s">
        <v>154</v>
      </c>
      <c r="BF172" s="3">
        <v>100</v>
      </c>
      <c r="BG172" s="5">
        <v>100</v>
      </c>
      <c r="BH172" s="3">
        <v>17</v>
      </c>
      <c r="BI172" s="1" t="s">
        <v>160</v>
      </c>
      <c r="BJ172" s="3">
        <v>1</v>
      </c>
      <c r="BK172" s="3">
        <v>2</v>
      </c>
      <c r="BL172" s="7">
        <f t="shared" si="239"/>
        <v>1.5</v>
      </c>
      <c r="BM172" s="1" t="s">
        <v>171</v>
      </c>
      <c r="BN172" s="3">
        <v>1</v>
      </c>
      <c r="BO172" s="3">
        <v>0</v>
      </c>
      <c r="BP172" s="3">
        <v>0</v>
      </c>
      <c r="BQ172" s="3">
        <v>0</v>
      </c>
      <c r="BR172" s="3">
        <v>0</v>
      </c>
      <c r="BS172" s="3">
        <v>1</v>
      </c>
      <c r="BT172" s="3">
        <v>0</v>
      </c>
      <c r="BU172" s="3">
        <v>0</v>
      </c>
      <c r="BV172" s="3">
        <v>0</v>
      </c>
      <c r="BW172" s="3">
        <v>0</v>
      </c>
      <c r="BX172" s="3">
        <v>0</v>
      </c>
      <c r="BY172" s="1" t="s">
        <v>154</v>
      </c>
      <c r="BZ172" s="1" t="s">
        <v>154</v>
      </c>
      <c r="CB172" s="3">
        <v>200</v>
      </c>
      <c r="CC172" s="5">
        <v>200</v>
      </c>
      <c r="CD172" s="3">
        <v>17</v>
      </c>
      <c r="CE172" s="1" t="s">
        <v>160</v>
      </c>
      <c r="CF172" s="3">
        <v>1</v>
      </c>
      <c r="CG172" s="3">
        <v>2</v>
      </c>
      <c r="CH172" s="7">
        <f>AVERAGE(CF172:CG172)</f>
        <v>1.5</v>
      </c>
      <c r="CI172" s="1" t="s">
        <v>539</v>
      </c>
      <c r="CJ172" s="3">
        <v>1</v>
      </c>
      <c r="CK172" s="3">
        <v>0</v>
      </c>
      <c r="CL172" s="3">
        <v>0</v>
      </c>
      <c r="CM172" s="3">
        <v>1</v>
      </c>
      <c r="CN172" s="3">
        <v>0</v>
      </c>
      <c r="CO172" s="3">
        <v>1</v>
      </c>
      <c r="CP172" s="3">
        <v>0</v>
      </c>
      <c r="CQ172" s="3">
        <v>0</v>
      </c>
      <c r="CR172" s="3">
        <v>0</v>
      </c>
      <c r="CS172" s="3">
        <v>0</v>
      </c>
      <c r="CT172" s="3">
        <v>0</v>
      </c>
      <c r="CU172" s="1" t="s">
        <v>154</v>
      </c>
      <c r="CV172" s="1" t="s">
        <v>154</v>
      </c>
      <c r="CW172" s="3">
        <v>125</v>
      </c>
      <c r="CX172" s="3">
        <v>80</v>
      </c>
      <c r="CY172" s="4">
        <f t="shared" si="240"/>
        <v>64</v>
      </c>
      <c r="CZ172" s="3">
        <v>17</v>
      </c>
      <c r="DA172" s="1" t="s">
        <v>160</v>
      </c>
      <c r="DB172" s="3">
        <v>1</v>
      </c>
      <c r="DC172" s="3">
        <v>2</v>
      </c>
      <c r="DD172" s="7">
        <f t="shared" si="241"/>
        <v>1.5</v>
      </c>
      <c r="DE172" s="1" t="s">
        <v>665</v>
      </c>
      <c r="DF172" s="3">
        <v>1</v>
      </c>
      <c r="DG172" s="3">
        <v>0</v>
      </c>
      <c r="DH172" s="3">
        <v>1</v>
      </c>
      <c r="DI172" s="3">
        <v>0</v>
      </c>
      <c r="DJ172" s="3">
        <v>0</v>
      </c>
      <c r="DK172" s="3">
        <v>1</v>
      </c>
      <c r="DL172" s="3">
        <v>0</v>
      </c>
      <c r="DM172" s="3">
        <v>0</v>
      </c>
      <c r="DN172" s="3">
        <v>0</v>
      </c>
      <c r="DO172" s="3">
        <v>0</v>
      </c>
      <c r="DP172" s="3">
        <v>0</v>
      </c>
      <c r="DQ172" s="1" t="s">
        <v>154</v>
      </c>
      <c r="DR172" s="1" t="s">
        <v>154</v>
      </c>
      <c r="DT172" s="3">
        <v>90</v>
      </c>
      <c r="DU172" s="5">
        <v>90</v>
      </c>
      <c r="DV172" s="3">
        <v>17</v>
      </c>
      <c r="DW172" s="1" t="s">
        <v>160</v>
      </c>
      <c r="DX172" s="3">
        <v>1</v>
      </c>
      <c r="DY172" s="3">
        <v>2</v>
      </c>
      <c r="DZ172" s="7">
        <f t="shared" si="242"/>
        <v>1.5</v>
      </c>
      <c r="EA172" s="1" t="s">
        <v>156</v>
      </c>
      <c r="EB172" s="3">
        <v>1</v>
      </c>
      <c r="EC172" s="3">
        <v>0</v>
      </c>
      <c r="ED172" s="3">
        <v>0</v>
      </c>
      <c r="EE172" s="3">
        <v>1</v>
      </c>
      <c r="EF172" s="3">
        <v>1</v>
      </c>
      <c r="EG172" s="3">
        <v>0</v>
      </c>
      <c r="EH172" s="3">
        <v>0</v>
      </c>
      <c r="EI172" s="3">
        <v>0</v>
      </c>
      <c r="EJ172" s="3">
        <v>0</v>
      </c>
      <c r="EK172" s="3">
        <v>0</v>
      </c>
      <c r="EL172" s="3">
        <v>0</v>
      </c>
      <c r="EM172" s="1" t="s">
        <v>154</v>
      </c>
      <c r="EN172" s="1" t="s">
        <v>154</v>
      </c>
      <c r="EP172" s="5">
        <v>350</v>
      </c>
      <c r="EQ172" s="3">
        <v>350</v>
      </c>
      <c r="ER172" s="3">
        <v>17</v>
      </c>
      <c r="ES172" s="1" t="s">
        <v>160</v>
      </c>
      <c r="ET172" s="3">
        <v>1</v>
      </c>
      <c r="EU172" s="3">
        <v>2</v>
      </c>
      <c r="EV172" s="7">
        <f t="shared" si="243"/>
        <v>1.5</v>
      </c>
      <c r="EW172" s="1" t="s">
        <v>665</v>
      </c>
      <c r="EX172" s="3">
        <v>1</v>
      </c>
      <c r="EY172" s="3">
        <v>0</v>
      </c>
      <c r="EZ172" s="3">
        <v>1</v>
      </c>
      <c r="FA172" s="3">
        <v>0</v>
      </c>
      <c r="FB172" s="3">
        <v>0</v>
      </c>
      <c r="FC172" s="3">
        <v>1</v>
      </c>
      <c r="FD172" s="3">
        <v>0</v>
      </c>
      <c r="FE172" s="3">
        <v>0</v>
      </c>
      <c r="FF172" s="3">
        <v>0</v>
      </c>
      <c r="FG172" s="3">
        <v>0</v>
      </c>
      <c r="FH172" s="3">
        <v>0</v>
      </c>
      <c r="FJ172" s="1">
        <v>21860896</v>
      </c>
      <c r="FK172" s="1" t="s">
        <v>666</v>
      </c>
      <c r="FL172" s="1" t="s">
        <v>667</v>
      </c>
      <c r="FM172" s="1">
        <v>154</v>
      </c>
    </row>
    <row r="173" spans="1:169" x14ac:dyDescent="0.25">
      <c r="A173" s="1" t="s">
        <v>969</v>
      </c>
      <c r="B173" s="1" t="s">
        <v>169</v>
      </c>
      <c r="C173" s="1" t="s">
        <v>1139</v>
      </c>
      <c r="D173" s="3" t="s">
        <v>1286</v>
      </c>
      <c r="E173" s="12" t="s">
        <v>1192</v>
      </c>
      <c r="F173" s="3" t="s">
        <v>1252</v>
      </c>
      <c r="G173" s="1" t="s">
        <v>413</v>
      </c>
      <c r="H173" s="1" t="s">
        <v>1401</v>
      </c>
      <c r="I173" s="1" t="s">
        <v>162</v>
      </c>
      <c r="J173" s="1" t="s">
        <v>153</v>
      </c>
      <c r="K173" s="1" t="s">
        <v>154</v>
      </c>
      <c r="L173" s="1" t="s">
        <v>154</v>
      </c>
      <c r="M173" s="1">
        <v>20</v>
      </c>
      <c r="N173" s="3">
        <v>7100</v>
      </c>
      <c r="O173" s="5">
        <f>N173/M173</f>
        <v>355</v>
      </c>
      <c r="P173" s="3">
        <v>17</v>
      </c>
      <c r="Q173" s="1" t="s">
        <v>160</v>
      </c>
      <c r="R173" s="3">
        <v>1</v>
      </c>
      <c r="S173" s="3">
        <v>7</v>
      </c>
      <c r="T173" s="7">
        <f>AVERAGE(R173:S173)</f>
        <v>4</v>
      </c>
      <c r="U173" s="1" t="s">
        <v>414</v>
      </c>
      <c r="V173" s="3">
        <v>1</v>
      </c>
      <c r="W173" s="3">
        <v>0</v>
      </c>
      <c r="X173" s="3">
        <v>1</v>
      </c>
      <c r="Y173" s="3">
        <v>1</v>
      </c>
      <c r="Z173" s="3">
        <v>0</v>
      </c>
      <c r="AA173" s="3">
        <v>0</v>
      </c>
      <c r="AB173" s="3">
        <v>0</v>
      </c>
      <c r="AC173" s="3">
        <v>0</v>
      </c>
      <c r="AD173" s="3">
        <v>0</v>
      </c>
      <c r="AE173" s="3">
        <v>0</v>
      </c>
      <c r="AF173" s="3">
        <v>0</v>
      </c>
      <c r="AG173" s="1" t="s">
        <v>154</v>
      </c>
      <c r="AH173" s="1" t="s">
        <v>154</v>
      </c>
      <c r="AI173" s="1">
        <v>20</v>
      </c>
      <c r="AJ173" s="3">
        <v>7500</v>
      </c>
      <c r="AK173" s="5">
        <f>AJ173/AI173</f>
        <v>375</v>
      </c>
      <c r="AL173" s="3">
        <v>17</v>
      </c>
      <c r="AM173" s="1" t="s">
        <v>160</v>
      </c>
      <c r="AN173" s="3">
        <v>1</v>
      </c>
      <c r="AO173" s="3">
        <v>7</v>
      </c>
      <c r="AP173" s="7">
        <f>AVERAGE(AN173:AO173)</f>
        <v>4</v>
      </c>
      <c r="AQ173" s="1" t="s">
        <v>414</v>
      </c>
      <c r="AR173" s="3">
        <v>1</v>
      </c>
      <c r="AS173" s="3">
        <v>0</v>
      </c>
      <c r="AT173" s="3">
        <v>1</v>
      </c>
      <c r="AU173" s="3">
        <v>1</v>
      </c>
      <c r="AV173" s="3">
        <v>0</v>
      </c>
      <c r="AW173" s="3">
        <v>0</v>
      </c>
      <c r="AX173" s="3">
        <v>0</v>
      </c>
      <c r="AY173" s="3">
        <v>0</v>
      </c>
      <c r="AZ173" s="3">
        <v>0</v>
      </c>
      <c r="BA173" s="3">
        <v>0</v>
      </c>
      <c r="BB173" s="3">
        <v>0</v>
      </c>
      <c r="BC173" s="1" t="s">
        <v>157</v>
      </c>
      <c r="BL173" s="7"/>
      <c r="BY173" s="1" t="s">
        <v>157</v>
      </c>
      <c r="CH173" s="7"/>
      <c r="CU173" s="1" t="s">
        <v>157</v>
      </c>
      <c r="DD173" s="7"/>
      <c r="DQ173" s="1" t="s">
        <v>157</v>
      </c>
      <c r="DZ173" s="7"/>
      <c r="EM173" s="1" t="s">
        <v>157</v>
      </c>
      <c r="EV173" s="7"/>
      <c r="FJ173" s="1">
        <v>21822775</v>
      </c>
      <c r="FK173" s="1" t="s">
        <v>415</v>
      </c>
      <c r="FL173" s="1" t="s">
        <v>416</v>
      </c>
      <c r="FM173" s="1">
        <v>72</v>
      </c>
    </row>
    <row r="174" spans="1:169" x14ac:dyDescent="0.25">
      <c r="A174" s="1" t="s">
        <v>970</v>
      </c>
      <c r="B174" s="1" t="s">
        <v>169</v>
      </c>
      <c r="C174" s="1" t="s">
        <v>1139</v>
      </c>
      <c r="D174" s="3" t="s">
        <v>1286</v>
      </c>
      <c r="E174" s="12" t="s">
        <v>1192</v>
      </c>
      <c r="F174" s="3" t="s">
        <v>1252</v>
      </c>
      <c r="G174" s="1" t="s">
        <v>181</v>
      </c>
      <c r="H174" s="1" t="s">
        <v>519</v>
      </c>
      <c r="I174" s="1" t="s">
        <v>162</v>
      </c>
      <c r="J174" s="1" t="s">
        <v>153</v>
      </c>
      <c r="K174" s="1" t="s">
        <v>157</v>
      </c>
      <c r="T174" s="7"/>
      <c r="AG174" s="1" t="s">
        <v>157</v>
      </c>
      <c r="AP174" s="7"/>
      <c r="BC174" s="1" t="s">
        <v>157</v>
      </c>
      <c r="BL174" s="7"/>
      <c r="BY174" s="1" t="s">
        <v>154</v>
      </c>
      <c r="BZ174" s="1" t="s">
        <v>154</v>
      </c>
      <c r="CB174" s="3">
        <v>200</v>
      </c>
      <c r="CC174" s="5">
        <v>200</v>
      </c>
      <c r="CD174" s="3">
        <v>17</v>
      </c>
      <c r="CE174" s="1" t="s">
        <v>155</v>
      </c>
      <c r="CF174" s="3">
        <v>1</v>
      </c>
      <c r="CG174" s="3">
        <v>1</v>
      </c>
      <c r="CH174" s="7">
        <f>AVERAGE(CF174:CG174)</f>
        <v>1</v>
      </c>
      <c r="CI174" s="1" t="s">
        <v>182</v>
      </c>
      <c r="CJ174" s="3">
        <v>1</v>
      </c>
      <c r="CK174" s="3">
        <v>0</v>
      </c>
      <c r="CL174" s="3">
        <v>1</v>
      </c>
      <c r="CM174" s="3">
        <v>1</v>
      </c>
      <c r="CN174" s="3">
        <v>1</v>
      </c>
      <c r="CO174" s="3">
        <v>0</v>
      </c>
      <c r="CP174" s="3">
        <v>1</v>
      </c>
      <c r="CQ174" s="3">
        <v>0</v>
      </c>
      <c r="CR174" s="3">
        <v>0</v>
      </c>
      <c r="CS174" s="3">
        <v>0</v>
      </c>
      <c r="CT174" s="3">
        <v>0</v>
      </c>
      <c r="CU174" s="1" t="s">
        <v>157</v>
      </c>
      <c r="DD174" s="7"/>
      <c r="DQ174" s="1" t="s">
        <v>157</v>
      </c>
      <c r="DZ174" s="7"/>
      <c r="EM174" s="1" t="s">
        <v>157</v>
      </c>
      <c r="EV174" s="7"/>
      <c r="FJ174" s="1">
        <v>21822874</v>
      </c>
      <c r="FK174" s="1" t="s">
        <v>183</v>
      </c>
      <c r="FL174" s="1" t="s">
        <v>184</v>
      </c>
      <c r="FM174" s="1">
        <v>8</v>
      </c>
    </row>
    <row r="175" spans="1:169" x14ac:dyDescent="0.25">
      <c r="A175" s="1" t="s">
        <v>971</v>
      </c>
      <c r="B175" s="1" t="s">
        <v>169</v>
      </c>
      <c r="C175" s="1" t="s">
        <v>1139</v>
      </c>
      <c r="D175" s="3" t="s">
        <v>1286</v>
      </c>
      <c r="E175" s="12" t="s">
        <v>1192</v>
      </c>
      <c r="F175" s="3" t="s">
        <v>1252</v>
      </c>
      <c r="G175" s="1" t="s">
        <v>563</v>
      </c>
      <c r="H175" s="1" t="s">
        <v>1578</v>
      </c>
      <c r="I175" s="1" t="s">
        <v>162</v>
      </c>
      <c r="J175" s="1" t="s">
        <v>153</v>
      </c>
      <c r="K175" s="1" t="s">
        <v>157</v>
      </c>
      <c r="T175" s="7"/>
      <c r="AG175" s="1" t="s">
        <v>157</v>
      </c>
      <c r="AP175" s="7"/>
      <c r="BC175" s="1" t="s">
        <v>154</v>
      </c>
      <c r="BD175" s="1" t="s">
        <v>154</v>
      </c>
      <c r="BF175" s="3">
        <v>70</v>
      </c>
      <c r="BG175" s="5">
        <v>70</v>
      </c>
      <c r="BH175" s="3">
        <v>17</v>
      </c>
      <c r="BI175" s="1" t="s">
        <v>160</v>
      </c>
      <c r="BJ175" s="3">
        <v>1</v>
      </c>
      <c r="BK175" s="3">
        <v>3</v>
      </c>
      <c r="BL175" s="7">
        <f>AVERAGE(BJ175:BK175)</f>
        <v>2</v>
      </c>
      <c r="BM175" s="1" t="s">
        <v>551</v>
      </c>
      <c r="BN175" s="3">
        <v>1</v>
      </c>
      <c r="BO175" s="3">
        <v>0</v>
      </c>
      <c r="BP175" s="3">
        <v>1</v>
      </c>
      <c r="BQ175" s="3">
        <v>1</v>
      </c>
      <c r="BR175" s="3">
        <v>1</v>
      </c>
      <c r="BS175" s="3">
        <v>0</v>
      </c>
      <c r="BT175" s="3">
        <v>0</v>
      </c>
      <c r="BU175" s="3">
        <v>0</v>
      </c>
      <c r="BV175" s="3">
        <v>0</v>
      </c>
      <c r="BW175" s="3">
        <v>0</v>
      </c>
      <c r="BX175" s="3">
        <v>0</v>
      </c>
      <c r="BY175" s="1" t="s">
        <v>157</v>
      </c>
      <c r="CH175" s="7"/>
      <c r="CU175" s="1" t="s">
        <v>154</v>
      </c>
      <c r="CV175" s="1" t="s">
        <v>154</v>
      </c>
      <c r="CW175" s="3">
        <v>125</v>
      </c>
      <c r="CX175" s="3">
        <v>80</v>
      </c>
      <c r="CY175" s="4">
        <f>CX175/CW175*100</f>
        <v>64</v>
      </c>
      <c r="CZ175" s="3">
        <v>17</v>
      </c>
      <c r="DA175" s="1" t="s">
        <v>160</v>
      </c>
      <c r="DB175" s="3">
        <v>1</v>
      </c>
      <c r="DC175" s="3">
        <v>3</v>
      </c>
      <c r="DD175" s="7">
        <f>AVERAGE(DB175:DC175)</f>
        <v>2</v>
      </c>
      <c r="DE175" s="1" t="s">
        <v>435</v>
      </c>
      <c r="DF175" s="3">
        <v>1</v>
      </c>
      <c r="DG175" s="3">
        <v>1</v>
      </c>
      <c r="DH175" s="3">
        <v>1</v>
      </c>
      <c r="DI175" s="3">
        <v>1</v>
      </c>
      <c r="DJ175" s="3">
        <v>1</v>
      </c>
      <c r="DK175" s="3">
        <v>0</v>
      </c>
      <c r="DL175" s="3">
        <v>0</v>
      </c>
      <c r="DM175" s="3">
        <v>0</v>
      </c>
      <c r="DN175" s="3">
        <v>0</v>
      </c>
      <c r="DO175" s="3">
        <v>0</v>
      </c>
      <c r="DP175" s="3">
        <v>0</v>
      </c>
      <c r="DQ175" s="1" t="s">
        <v>154</v>
      </c>
      <c r="DR175" s="1" t="s">
        <v>154</v>
      </c>
      <c r="DT175" s="3">
        <v>80</v>
      </c>
      <c r="DU175" s="5">
        <v>80</v>
      </c>
      <c r="DV175" s="3">
        <v>17</v>
      </c>
      <c r="DW175" s="1" t="s">
        <v>160</v>
      </c>
      <c r="DX175" s="3">
        <v>1</v>
      </c>
      <c r="DY175" s="3">
        <v>3</v>
      </c>
      <c r="DZ175" s="7">
        <f>AVERAGE(DX175:DY175)</f>
        <v>2</v>
      </c>
      <c r="EA175" s="1" t="s">
        <v>435</v>
      </c>
      <c r="EB175" s="3">
        <v>1</v>
      </c>
      <c r="EC175" s="3">
        <v>1</v>
      </c>
      <c r="ED175" s="3">
        <v>1</v>
      </c>
      <c r="EE175" s="3">
        <v>1</v>
      </c>
      <c r="EF175" s="3">
        <v>1</v>
      </c>
      <c r="EG175" s="3">
        <v>0</v>
      </c>
      <c r="EH175" s="3">
        <v>0</v>
      </c>
      <c r="EI175" s="3">
        <v>0</v>
      </c>
      <c r="EJ175" s="3">
        <v>0</v>
      </c>
      <c r="EK175" s="3">
        <v>0</v>
      </c>
      <c r="EL175" s="3">
        <v>0</v>
      </c>
      <c r="EM175" s="1" t="s">
        <v>154</v>
      </c>
      <c r="EN175" s="1" t="s">
        <v>154</v>
      </c>
      <c r="EP175" s="5">
        <v>300</v>
      </c>
      <c r="EQ175" s="3">
        <v>300</v>
      </c>
      <c r="ER175" s="3">
        <v>17</v>
      </c>
      <c r="ES175" s="1" t="s">
        <v>160</v>
      </c>
      <c r="ET175" s="3">
        <v>1</v>
      </c>
      <c r="EU175" s="3">
        <v>2</v>
      </c>
      <c r="EV175" s="7">
        <f>AVERAGE(ET175:EU175)</f>
        <v>1.5</v>
      </c>
      <c r="EW175" s="1" t="s">
        <v>435</v>
      </c>
      <c r="EX175" s="3">
        <v>1</v>
      </c>
      <c r="EY175" s="3">
        <v>1</v>
      </c>
      <c r="EZ175" s="3">
        <v>1</v>
      </c>
      <c r="FA175" s="3">
        <v>1</v>
      </c>
      <c r="FB175" s="3">
        <v>1</v>
      </c>
      <c r="FC175" s="3">
        <v>0</v>
      </c>
      <c r="FD175" s="3">
        <v>0</v>
      </c>
      <c r="FE175" s="3">
        <v>0</v>
      </c>
      <c r="FF175" s="3">
        <v>0</v>
      </c>
      <c r="FG175" s="3">
        <v>0</v>
      </c>
      <c r="FH175" s="3">
        <v>0</v>
      </c>
      <c r="FJ175" s="1">
        <v>21823029</v>
      </c>
      <c r="FK175" s="1" t="s">
        <v>564</v>
      </c>
      <c r="FL175" s="1" t="s">
        <v>565</v>
      </c>
      <c r="FM175" s="1">
        <v>116</v>
      </c>
    </row>
    <row r="176" spans="1:169" x14ac:dyDescent="0.25">
      <c r="A176" s="1" t="s">
        <v>972</v>
      </c>
      <c r="B176" s="1" t="s">
        <v>151</v>
      </c>
      <c r="C176" s="1" t="s">
        <v>1139</v>
      </c>
      <c r="D176" s="3" t="s">
        <v>1286</v>
      </c>
      <c r="E176" s="12" t="s">
        <v>1192</v>
      </c>
      <c r="F176" s="3" t="s">
        <v>1252</v>
      </c>
      <c r="G176" s="1" t="s">
        <v>582</v>
      </c>
      <c r="H176" s="1" t="s">
        <v>373</v>
      </c>
      <c r="I176" s="1" t="s">
        <v>165</v>
      </c>
      <c r="J176" s="1" t="s">
        <v>153</v>
      </c>
      <c r="K176" s="1" t="s">
        <v>157</v>
      </c>
      <c r="T176" s="7"/>
      <c r="AG176" s="1" t="s">
        <v>157</v>
      </c>
      <c r="AP176" s="7"/>
      <c r="BC176" s="1" t="s">
        <v>154</v>
      </c>
      <c r="BD176" s="1" t="s">
        <v>154</v>
      </c>
      <c r="BF176" s="3">
        <v>100</v>
      </c>
      <c r="BG176" s="5">
        <v>100</v>
      </c>
      <c r="BH176" s="3">
        <v>17</v>
      </c>
      <c r="BI176" s="1" t="s">
        <v>155</v>
      </c>
      <c r="BJ176" s="3">
        <v>1</v>
      </c>
      <c r="BK176" s="3">
        <v>2</v>
      </c>
      <c r="BL176" s="7">
        <f>AVERAGE(BJ176:BK176)</f>
        <v>1.5</v>
      </c>
      <c r="BM176" s="1" t="s">
        <v>166</v>
      </c>
      <c r="BN176" s="3">
        <v>1</v>
      </c>
      <c r="BO176" s="3">
        <v>0</v>
      </c>
      <c r="BP176" s="3">
        <v>1</v>
      </c>
      <c r="BQ176" s="3">
        <v>0</v>
      </c>
      <c r="BR176" s="3">
        <v>0</v>
      </c>
      <c r="BS176" s="3">
        <v>0</v>
      </c>
      <c r="BT176" s="3">
        <v>0</v>
      </c>
      <c r="BU176" s="3">
        <v>0</v>
      </c>
      <c r="BV176" s="3">
        <v>0</v>
      </c>
      <c r="BW176" s="3">
        <v>0</v>
      </c>
      <c r="BX176" s="3">
        <v>0</v>
      </c>
      <c r="BY176" s="1" t="s">
        <v>157</v>
      </c>
      <c r="CH176" s="7"/>
      <c r="CU176" s="1" t="s">
        <v>154</v>
      </c>
      <c r="CV176" s="1" t="s">
        <v>154</v>
      </c>
      <c r="CW176" s="3">
        <v>125</v>
      </c>
      <c r="CX176" s="3">
        <v>100</v>
      </c>
      <c r="CY176" s="4">
        <f>CX176/CW176*100</f>
        <v>80</v>
      </c>
      <c r="CZ176" s="3">
        <v>17</v>
      </c>
      <c r="DA176" s="1" t="s">
        <v>155</v>
      </c>
      <c r="DB176" s="3">
        <v>1</v>
      </c>
      <c r="DC176" s="3">
        <v>2</v>
      </c>
      <c r="DD176" s="7">
        <f>AVERAGE(DB176:DC176)</f>
        <v>1.5</v>
      </c>
      <c r="DE176" s="1" t="s">
        <v>166</v>
      </c>
      <c r="DF176" s="3">
        <v>1</v>
      </c>
      <c r="DG176" s="3">
        <v>0</v>
      </c>
      <c r="DH176" s="3">
        <v>1</v>
      </c>
      <c r="DI176" s="3">
        <v>0</v>
      </c>
      <c r="DJ176" s="3">
        <v>0</v>
      </c>
      <c r="DK176" s="3">
        <v>0</v>
      </c>
      <c r="DL176" s="3">
        <v>0</v>
      </c>
      <c r="DM176" s="3">
        <v>0</v>
      </c>
      <c r="DN176" s="3">
        <v>0</v>
      </c>
      <c r="DO176" s="3">
        <v>0</v>
      </c>
      <c r="DP176" s="3">
        <v>0</v>
      </c>
      <c r="DQ176" s="1" t="s">
        <v>154</v>
      </c>
      <c r="DR176" s="1" t="s">
        <v>154</v>
      </c>
      <c r="DT176" s="3">
        <v>100</v>
      </c>
      <c r="DU176" s="5">
        <v>100</v>
      </c>
      <c r="DV176" s="3">
        <v>17</v>
      </c>
      <c r="DW176" s="1" t="s">
        <v>155</v>
      </c>
      <c r="DX176" s="3">
        <v>1</v>
      </c>
      <c r="DY176" s="3">
        <v>2</v>
      </c>
      <c r="DZ176" s="7">
        <f>AVERAGE(DX176:DY176)</f>
        <v>1.5</v>
      </c>
      <c r="EA176" s="1" t="s">
        <v>166</v>
      </c>
      <c r="EB176" s="3">
        <v>1</v>
      </c>
      <c r="EC176" s="3">
        <v>0</v>
      </c>
      <c r="ED176" s="3">
        <v>1</v>
      </c>
      <c r="EE176" s="3">
        <v>0</v>
      </c>
      <c r="EF176" s="3">
        <v>0</v>
      </c>
      <c r="EG176" s="3">
        <v>0</v>
      </c>
      <c r="EH176" s="3">
        <v>0</v>
      </c>
      <c r="EI176" s="3">
        <v>0</v>
      </c>
      <c r="EJ176" s="3">
        <v>0</v>
      </c>
      <c r="EK176" s="3">
        <v>0</v>
      </c>
      <c r="EL176" s="3">
        <v>0</v>
      </c>
      <c r="EM176" s="1" t="s">
        <v>154</v>
      </c>
      <c r="EN176" s="1" t="s">
        <v>154</v>
      </c>
      <c r="EP176" s="5">
        <v>350</v>
      </c>
      <c r="EQ176" s="3">
        <v>350</v>
      </c>
      <c r="ER176" s="3">
        <v>17</v>
      </c>
      <c r="ES176" s="1" t="s">
        <v>155</v>
      </c>
      <c r="ET176" s="3">
        <v>1</v>
      </c>
      <c r="EU176" s="3">
        <v>2</v>
      </c>
      <c r="EV176" s="7">
        <f>AVERAGE(ET176:EU176)</f>
        <v>1.5</v>
      </c>
      <c r="EW176" s="1" t="s">
        <v>166</v>
      </c>
      <c r="EX176" s="3">
        <v>1</v>
      </c>
      <c r="EY176" s="3">
        <v>0</v>
      </c>
      <c r="EZ176" s="3">
        <v>1</v>
      </c>
      <c r="FA176" s="3">
        <v>0</v>
      </c>
      <c r="FB176" s="3">
        <v>0</v>
      </c>
      <c r="FC176" s="3">
        <v>0</v>
      </c>
      <c r="FD176" s="3">
        <v>0</v>
      </c>
      <c r="FE176" s="3">
        <v>0</v>
      </c>
      <c r="FF176" s="3">
        <v>0</v>
      </c>
      <c r="FG176" s="3">
        <v>0</v>
      </c>
      <c r="FH176" s="3">
        <v>0</v>
      </c>
      <c r="FJ176" s="1">
        <v>21836071</v>
      </c>
      <c r="FK176" s="1" t="s">
        <v>583</v>
      </c>
      <c r="FL176" s="1" t="s">
        <v>584</v>
      </c>
      <c r="FM176" s="1">
        <v>122</v>
      </c>
    </row>
    <row r="177" spans="1:169" x14ac:dyDescent="0.25">
      <c r="A177" s="1" t="s">
        <v>973</v>
      </c>
      <c r="B177" s="1" t="s">
        <v>151</v>
      </c>
      <c r="C177" s="1" t="s">
        <v>1139</v>
      </c>
      <c r="D177" s="3" t="s">
        <v>1286</v>
      </c>
      <c r="E177" s="12" t="s">
        <v>1192</v>
      </c>
      <c r="F177" s="3" t="s">
        <v>1252</v>
      </c>
      <c r="G177" s="1" t="s">
        <v>560</v>
      </c>
      <c r="H177" s="1" t="s">
        <v>1579</v>
      </c>
      <c r="I177" s="1" t="s">
        <v>165</v>
      </c>
      <c r="J177" s="1" t="s">
        <v>153</v>
      </c>
      <c r="K177" s="1" t="s">
        <v>157</v>
      </c>
      <c r="T177" s="7"/>
      <c r="AG177" s="1" t="s">
        <v>157</v>
      </c>
      <c r="AP177" s="7"/>
      <c r="BC177" s="1" t="s">
        <v>154</v>
      </c>
      <c r="BD177" s="1" t="s">
        <v>154</v>
      </c>
      <c r="BF177" s="3">
        <v>70</v>
      </c>
      <c r="BG177" s="5">
        <v>70</v>
      </c>
      <c r="BH177" s="3">
        <v>17</v>
      </c>
      <c r="BI177" s="1" t="s">
        <v>160</v>
      </c>
      <c r="BJ177" s="3">
        <v>1</v>
      </c>
      <c r="BK177" s="3">
        <v>3</v>
      </c>
      <c r="BL177" s="7">
        <f>AVERAGE(BJ177:BK177)</f>
        <v>2</v>
      </c>
      <c r="BM177" s="1" t="s">
        <v>414</v>
      </c>
      <c r="BN177" s="3">
        <v>1</v>
      </c>
      <c r="BO177" s="3">
        <v>0</v>
      </c>
      <c r="BP177" s="3">
        <v>1</v>
      </c>
      <c r="BQ177" s="3">
        <v>1</v>
      </c>
      <c r="BR177" s="3">
        <v>0</v>
      </c>
      <c r="BS177" s="3">
        <v>0</v>
      </c>
      <c r="BT177" s="3">
        <v>0</v>
      </c>
      <c r="BU177" s="3">
        <v>0</v>
      </c>
      <c r="BV177" s="3">
        <v>0</v>
      </c>
      <c r="BW177" s="3">
        <v>0</v>
      </c>
      <c r="BX177" s="3">
        <v>0</v>
      </c>
      <c r="BY177" s="1" t="s">
        <v>157</v>
      </c>
      <c r="CH177" s="7"/>
      <c r="CU177" s="1" t="s">
        <v>154</v>
      </c>
      <c r="CV177" s="1" t="s">
        <v>154</v>
      </c>
      <c r="CW177" s="3">
        <v>125</v>
      </c>
      <c r="CX177" s="3">
        <v>80</v>
      </c>
      <c r="CY177" s="4">
        <f>CX177/CW177*100</f>
        <v>64</v>
      </c>
      <c r="CZ177" s="3">
        <v>23</v>
      </c>
      <c r="DA177" s="1" t="s">
        <v>160</v>
      </c>
      <c r="DB177" s="3">
        <v>1</v>
      </c>
      <c r="DC177" s="3">
        <v>4</v>
      </c>
      <c r="DD177" s="7">
        <f>AVERAGE(DB177:DC177)</f>
        <v>2.5</v>
      </c>
      <c r="DE177" s="1" t="s">
        <v>156</v>
      </c>
      <c r="DF177" s="3">
        <v>1</v>
      </c>
      <c r="DG177" s="3">
        <v>0</v>
      </c>
      <c r="DH177" s="3">
        <v>0</v>
      </c>
      <c r="DI177" s="3">
        <v>1</v>
      </c>
      <c r="DJ177" s="3">
        <v>1</v>
      </c>
      <c r="DK177" s="3">
        <v>0</v>
      </c>
      <c r="DL177" s="3">
        <v>0</v>
      </c>
      <c r="DM177" s="3">
        <v>0</v>
      </c>
      <c r="DN177" s="3">
        <v>0</v>
      </c>
      <c r="DO177" s="3">
        <v>0</v>
      </c>
      <c r="DP177" s="3">
        <v>0</v>
      </c>
      <c r="DQ177" s="1" t="s">
        <v>154</v>
      </c>
      <c r="DR177" s="1" t="s">
        <v>154</v>
      </c>
      <c r="DT177" s="3">
        <v>80</v>
      </c>
      <c r="DU177" s="5">
        <v>80</v>
      </c>
      <c r="DV177" s="3">
        <v>23</v>
      </c>
      <c r="DW177" s="1" t="s">
        <v>160</v>
      </c>
      <c r="DX177" s="3">
        <v>1</v>
      </c>
      <c r="DY177" s="3">
        <v>5</v>
      </c>
      <c r="DZ177" s="7">
        <f>AVERAGE(DX177:DY177)</f>
        <v>3</v>
      </c>
      <c r="EA177" s="1" t="s">
        <v>156</v>
      </c>
      <c r="EB177" s="3">
        <v>1</v>
      </c>
      <c r="EC177" s="3">
        <v>0</v>
      </c>
      <c r="ED177" s="3">
        <v>0</v>
      </c>
      <c r="EE177" s="3">
        <v>1</v>
      </c>
      <c r="EF177" s="3">
        <v>1</v>
      </c>
      <c r="EG177" s="3">
        <v>0</v>
      </c>
      <c r="EH177" s="3">
        <v>0</v>
      </c>
      <c r="EI177" s="3">
        <v>0</v>
      </c>
      <c r="EJ177" s="3">
        <v>0</v>
      </c>
      <c r="EK177" s="3">
        <v>0</v>
      </c>
      <c r="EL177" s="3">
        <v>0</v>
      </c>
      <c r="EM177" s="1" t="s">
        <v>154</v>
      </c>
      <c r="EN177" s="1" t="s">
        <v>154</v>
      </c>
      <c r="EP177" s="5">
        <v>300</v>
      </c>
      <c r="EQ177" s="3">
        <v>300</v>
      </c>
      <c r="ER177" s="3">
        <v>23</v>
      </c>
      <c r="ES177" s="1" t="s">
        <v>160</v>
      </c>
      <c r="ET177" s="3">
        <v>1</v>
      </c>
      <c r="EU177" s="3">
        <v>3</v>
      </c>
      <c r="EV177" s="7">
        <f>AVERAGE(ET177:EU177)</f>
        <v>2</v>
      </c>
      <c r="EW177" s="1" t="s">
        <v>156</v>
      </c>
      <c r="EX177" s="3">
        <v>1</v>
      </c>
      <c r="EY177" s="3">
        <v>0</v>
      </c>
      <c r="EZ177" s="3">
        <v>0</v>
      </c>
      <c r="FA177" s="3">
        <v>1</v>
      </c>
      <c r="FB177" s="3">
        <v>1</v>
      </c>
      <c r="FC177" s="3">
        <v>0</v>
      </c>
      <c r="FD177" s="3">
        <v>0</v>
      </c>
      <c r="FE177" s="3">
        <v>0</v>
      </c>
      <c r="FF177" s="3">
        <v>0</v>
      </c>
      <c r="FG177" s="3">
        <v>0</v>
      </c>
      <c r="FH177" s="3">
        <v>0</v>
      </c>
      <c r="FJ177" s="1">
        <v>21837462</v>
      </c>
      <c r="FK177" s="1" t="s">
        <v>599</v>
      </c>
      <c r="FL177" s="1" t="s">
        <v>600</v>
      </c>
      <c r="FM177" s="1">
        <v>129</v>
      </c>
    </row>
    <row r="178" spans="1:169" x14ac:dyDescent="0.25">
      <c r="A178" s="1" t="s">
        <v>974</v>
      </c>
      <c r="B178" s="1" t="s">
        <v>169</v>
      </c>
      <c r="C178" s="1" t="s">
        <v>1139</v>
      </c>
      <c r="D178" s="3" t="s">
        <v>1286</v>
      </c>
      <c r="E178" s="12" t="s">
        <v>1192</v>
      </c>
      <c r="F178" s="3" t="s">
        <v>1252</v>
      </c>
      <c r="G178" s="1" t="s">
        <v>181</v>
      </c>
      <c r="H178" s="1" t="s">
        <v>1399</v>
      </c>
      <c r="I178" s="1" t="s">
        <v>165</v>
      </c>
      <c r="J178" s="1" t="s">
        <v>153</v>
      </c>
      <c r="K178" s="1" t="s">
        <v>154</v>
      </c>
      <c r="L178" s="1" t="s">
        <v>154</v>
      </c>
      <c r="M178" s="1">
        <v>20</v>
      </c>
      <c r="N178" s="3">
        <v>7500</v>
      </c>
      <c r="O178" s="5">
        <f>N178/M178</f>
        <v>375</v>
      </c>
      <c r="P178" s="3">
        <v>17</v>
      </c>
      <c r="Q178" s="1" t="s">
        <v>160</v>
      </c>
      <c r="R178" s="3">
        <v>1</v>
      </c>
      <c r="S178" s="3">
        <v>7</v>
      </c>
      <c r="T178" s="7">
        <f>AVERAGE(R178:S178)</f>
        <v>4</v>
      </c>
      <c r="U178" s="1" t="s">
        <v>414</v>
      </c>
      <c r="V178" s="3">
        <v>1</v>
      </c>
      <c r="W178" s="3">
        <v>0</v>
      </c>
      <c r="X178" s="3">
        <v>1</v>
      </c>
      <c r="Y178" s="3">
        <v>1</v>
      </c>
      <c r="Z178" s="3">
        <v>0</v>
      </c>
      <c r="AA178" s="3">
        <v>0</v>
      </c>
      <c r="AB178" s="3">
        <v>0</v>
      </c>
      <c r="AC178" s="3">
        <v>0</v>
      </c>
      <c r="AD178" s="3">
        <v>0</v>
      </c>
      <c r="AE178" s="3">
        <v>0</v>
      </c>
      <c r="AF178" s="3">
        <v>0</v>
      </c>
      <c r="AG178" s="1" t="s">
        <v>154</v>
      </c>
      <c r="AH178" s="1" t="s">
        <v>154</v>
      </c>
      <c r="AI178" s="1">
        <v>20</v>
      </c>
      <c r="AJ178" s="3">
        <v>7500</v>
      </c>
      <c r="AK178" s="5">
        <f>AJ178/AI178</f>
        <v>375</v>
      </c>
      <c r="AL178" s="3">
        <v>17</v>
      </c>
      <c r="AM178" s="1" t="s">
        <v>160</v>
      </c>
      <c r="AN178" s="3">
        <v>1</v>
      </c>
      <c r="AO178" s="3">
        <v>7</v>
      </c>
      <c r="AP178" s="7">
        <f>AVERAGE(AN178:AO178)</f>
        <v>4</v>
      </c>
      <c r="AQ178" s="1" t="s">
        <v>414</v>
      </c>
      <c r="AR178" s="3">
        <v>1</v>
      </c>
      <c r="AS178" s="3">
        <v>0</v>
      </c>
      <c r="AT178" s="3">
        <v>1</v>
      </c>
      <c r="AU178" s="3">
        <v>1</v>
      </c>
      <c r="AV178" s="3">
        <v>0</v>
      </c>
      <c r="AW178" s="3">
        <v>0</v>
      </c>
      <c r="AX178" s="3">
        <v>0</v>
      </c>
      <c r="AY178" s="3">
        <v>0</v>
      </c>
      <c r="AZ178" s="3">
        <v>0</v>
      </c>
      <c r="BA178" s="3">
        <v>0</v>
      </c>
      <c r="BB178" s="3">
        <v>0</v>
      </c>
      <c r="BC178" s="1" t="s">
        <v>154</v>
      </c>
      <c r="BD178" s="1" t="s">
        <v>154</v>
      </c>
      <c r="BF178" s="3">
        <v>100</v>
      </c>
      <c r="BG178" s="5">
        <v>100</v>
      </c>
      <c r="BH178" s="3">
        <v>17</v>
      </c>
      <c r="BI178" s="1" t="s">
        <v>160</v>
      </c>
      <c r="BJ178" s="3">
        <v>1</v>
      </c>
      <c r="BK178" s="3">
        <v>2</v>
      </c>
      <c r="BL178" s="7">
        <f>AVERAGE(BJ178:BK178)</f>
        <v>1.5</v>
      </c>
      <c r="BM178" s="1" t="s">
        <v>414</v>
      </c>
      <c r="BN178" s="3">
        <v>1</v>
      </c>
      <c r="BO178" s="3">
        <v>0</v>
      </c>
      <c r="BP178" s="3">
        <v>1</v>
      </c>
      <c r="BQ178" s="3">
        <v>1</v>
      </c>
      <c r="BR178" s="3">
        <v>0</v>
      </c>
      <c r="BS178" s="3">
        <v>0</v>
      </c>
      <c r="BT178" s="3">
        <v>0</v>
      </c>
      <c r="BU178" s="3">
        <v>0</v>
      </c>
      <c r="BV178" s="3">
        <v>0</v>
      </c>
      <c r="BW178" s="3">
        <v>0</v>
      </c>
      <c r="BX178" s="3">
        <v>0</v>
      </c>
      <c r="BY178" s="1" t="s">
        <v>154</v>
      </c>
      <c r="BZ178" s="1" t="s">
        <v>154</v>
      </c>
      <c r="CB178" s="3">
        <v>200</v>
      </c>
      <c r="CC178" s="5">
        <v>200</v>
      </c>
      <c r="CD178" s="3">
        <v>17</v>
      </c>
      <c r="CE178" s="1" t="s">
        <v>160</v>
      </c>
      <c r="CF178" s="3">
        <v>1</v>
      </c>
      <c r="CG178" s="3">
        <v>2</v>
      </c>
      <c r="CH178" s="7">
        <f>AVERAGE(CF178:CG178)</f>
        <v>1.5</v>
      </c>
      <c r="CI178" s="1" t="s">
        <v>414</v>
      </c>
      <c r="CJ178" s="3">
        <v>1</v>
      </c>
      <c r="CK178" s="3">
        <v>0</v>
      </c>
      <c r="CL178" s="3">
        <v>1</v>
      </c>
      <c r="CM178" s="3">
        <v>1</v>
      </c>
      <c r="CN178" s="3">
        <v>0</v>
      </c>
      <c r="CO178" s="3">
        <v>0</v>
      </c>
      <c r="CP178" s="3">
        <v>0</v>
      </c>
      <c r="CQ178" s="3">
        <v>0</v>
      </c>
      <c r="CR178" s="3">
        <v>0</v>
      </c>
      <c r="CS178" s="3">
        <v>0</v>
      </c>
      <c r="CT178" s="3">
        <v>0</v>
      </c>
      <c r="CU178" s="1" t="s">
        <v>154</v>
      </c>
      <c r="CV178" s="1" t="s">
        <v>154</v>
      </c>
      <c r="CW178" s="3">
        <v>125</v>
      </c>
      <c r="CX178" s="3">
        <v>100</v>
      </c>
      <c r="CY178" s="4">
        <f>CX178/CW178*100</f>
        <v>80</v>
      </c>
      <c r="CZ178" s="3">
        <v>17</v>
      </c>
      <c r="DA178" s="1" t="s">
        <v>155</v>
      </c>
      <c r="DB178" s="3">
        <v>1</v>
      </c>
      <c r="DC178" s="3">
        <v>2</v>
      </c>
      <c r="DD178" s="7">
        <f>AVERAGE(DB178:DC178)</f>
        <v>1.5</v>
      </c>
      <c r="DE178" s="1" t="s">
        <v>414</v>
      </c>
      <c r="DF178" s="3">
        <v>1</v>
      </c>
      <c r="DG178" s="3">
        <v>0</v>
      </c>
      <c r="DH178" s="3">
        <v>1</v>
      </c>
      <c r="DI178" s="3">
        <v>1</v>
      </c>
      <c r="DJ178" s="3">
        <v>0</v>
      </c>
      <c r="DK178" s="3">
        <v>0</v>
      </c>
      <c r="DL178" s="3">
        <v>0</v>
      </c>
      <c r="DM178" s="3">
        <v>0</v>
      </c>
      <c r="DN178" s="3">
        <v>0</v>
      </c>
      <c r="DO178" s="3">
        <v>0</v>
      </c>
      <c r="DP178" s="3">
        <v>0</v>
      </c>
      <c r="DQ178" s="1" t="s">
        <v>154</v>
      </c>
      <c r="DR178" s="1" t="s">
        <v>154</v>
      </c>
      <c r="DT178" s="3">
        <v>100</v>
      </c>
      <c r="DU178" s="5">
        <v>100</v>
      </c>
      <c r="DV178" s="3">
        <v>17</v>
      </c>
      <c r="DW178" s="1" t="s">
        <v>155</v>
      </c>
      <c r="DX178" s="3">
        <v>1</v>
      </c>
      <c r="DY178" s="3">
        <v>3</v>
      </c>
      <c r="DZ178" s="7">
        <f>AVERAGE(DX178:DY178)</f>
        <v>2</v>
      </c>
      <c r="EA178" s="1" t="s">
        <v>414</v>
      </c>
      <c r="EB178" s="3">
        <v>1</v>
      </c>
      <c r="EC178" s="3">
        <v>0</v>
      </c>
      <c r="ED178" s="3">
        <v>1</v>
      </c>
      <c r="EE178" s="3">
        <v>1</v>
      </c>
      <c r="EF178" s="3">
        <v>0</v>
      </c>
      <c r="EG178" s="3">
        <v>0</v>
      </c>
      <c r="EH178" s="3">
        <v>0</v>
      </c>
      <c r="EI178" s="3">
        <v>0</v>
      </c>
      <c r="EJ178" s="3">
        <v>0</v>
      </c>
      <c r="EK178" s="3">
        <v>0</v>
      </c>
      <c r="EL178" s="3">
        <v>0</v>
      </c>
      <c r="EM178" s="1" t="s">
        <v>154</v>
      </c>
      <c r="EN178" s="1" t="s">
        <v>154</v>
      </c>
      <c r="EP178" s="5">
        <v>400</v>
      </c>
      <c r="EQ178" s="3">
        <v>400</v>
      </c>
      <c r="ER178" s="3">
        <v>17</v>
      </c>
      <c r="ES178" s="1" t="s">
        <v>155</v>
      </c>
      <c r="ET178" s="3">
        <v>1</v>
      </c>
      <c r="EU178" s="3">
        <v>3</v>
      </c>
      <c r="EV178" s="7">
        <f>AVERAGE(ET178:EU178)</f>
        <v>2</v>
      </c>
      <c r="EW178" s="1" t="s">
        <v>414</v>
      </c>
      <c r="EX178" s="3">
        <v>1</v>
      </c>
      <c r="EY178" s="3">
        <v>0</v>
      </c>
      <c r="EZ178" s="3">
        <v>1</v>
      </c>
      <c r="FA178" s="3">
        <v>1</v>
      </c>
      <c r="FB178" s="3">
        <v>0</v>
      </c>
      <c r="FC178" s="3">
        <v>0</v>
      </c>
      <c r="FD178" s="3">
        <v>0</v>
      </c>
      <c r="FE178" s="3">
        <v>0</v>
      </c>
      <c r="FF178" s="3">
        <v>0</v>
      </c>
      <c r="FG178" s="3">
        <v>0</v>
      </c>
      <c r="FH178" s="3">
        <v>0</v>
      </c>
      <c r="FJ178" s="1">
        <v>21836544</v>
      </c>
      <c r="FK178" s="1" t="s">
        <v>585</v>
      </c>
      <c r="FL178" s="1" t="s">
        <v>586</v>
      </c>
      <c r="FM178" s="1">
        <v>123</v>
      </c>
    </row>
    <row r="179" spans="1:169" x14ac:dyDescent="0.25">
      <c r="A179" s="1" t="s">
        <v>1064</v>
      </c>
      <c r="B179" s="1" t="s">
        <v>151</v>
      </c>
      <c r="C179" s="1" t="s">
        <v>1139</v>
      </c>
      <c r="D179" s="3" t="s">
        <v>1286</v>
      </c>
      <c r="E179" s="12" t="s">
        <v>1192</v>
      </c>
      <c r="F179" s="3" t="s">
        <v>1252</v>
      </c>
      <c r="G179" s="1" t="s">
        <v>181</v>
      </c>
      <c r="H179" s="1" t="s">
        <v>1303</v>
      </c>
      <c r="I179" s="1" t="s">
        <v>165</v>
      </c>
      <c r="J179" s="1" t="s">
        <v>153</v>
      </c>
      <c r="K179" s="1" t="s">
        <v>157</v>
      </c>
      <c r="T179" s="7"/>
      <c r="AG179" s="1" t="s">
        <v>157</v>
      </c>
      <c r="AP179" s="7"/>
      <c r="BC179" s="1" t="s">
        <v>157</v>
      </c>
      <c r="BL179" s="7"/>
      <c r="BY179" s="1" t="s">
        <v>154</v>
      </c>
      <c r="BZ179" s="1" t="s">
        <v>154</v>
      </c>
      <c r="CB179" s="3">
        <v>200</v>
      </c>
      <c r="CC179" s="5">
        <v>200</v>
      </c>
      <c r="CD179" s="3">
        <v>17</v>
      </c>
      <c r="CE179" s="1" t="s">
        <v>160</v>
      </c>
      <c r="CF179" s="3">
        <v>1</v>
      </c>
      <c r="CG179" s="3">
        <v>2</v>
      </c>
      <c r="CH179" s="7">
        <f>AVERAGE(CF179:CG179)</f>
        <v>1.5</v>
      </c>
      <c r="CI179" s="1" t="s">
        <v>601</v>
      </c>
      <c r="CJ179" s="3">
        <v>1</v>
      </c>
      <c r="CK179" s="3">
        <v>0</v>
      </c>
      <c r="CL179" s="3">
        <v>1</v>
      </c>
      <c r="CM179" s="3">
        <v>1</v>
      </c>
      <c r="CN179" s="3">
        <v>0</v>
      </c>
      <c r="CO179" s="3">
        <v>1</v>
      </c>
      <c r="CP179" s="3">
        <v>1</v>
      </c>
      <c r="CQ179" s="3">
        <v>0</v>
      </c>
      <c r="CR179" s="3">
        <v>0</v>
      </c>
      <c r="CS179" s="3">
        <v>0</v>
      </c>
      <c r="CT179" s="3">
        <v>0</v>
      </c>
      <c r="CU179" s="1" t="s">
        <v>157</v>
      </c>
      <c r="DD179" s="7"/>
      <c r="DQ179" s="1" t="s">
        <v>157</v>
      </c>
      <c r="DZ179" s="7"/>
      <c r="EM179" s="1" t="s">
        <v>157</v>
      </c>
      <c r="EV179" s="7"/>
      <c r="FJ179" s="1">
        <v>21837551</v>
      </c>
      <c r="FK179" s="1" t="s">
        <v>602</v>
      </c>
      <c r="FL179" s="1" t="s">
        <v>603</v>
      </c>
      <c r="FM179" s="1">
        <v>130</v>
      </c>
    </row>
    <row r="180" spans="1:169" x14ac:dyDescent="0.25">
      <c r="A180" s="1" t="s">
        <v>1066</v>
      </c>
      <c r="B180" s="1" t="s">
        <v>169</v>
      </c>
      <c r="C180" s="1" t="s">
        <v>1139</v>
      </c>
      <c r="D180" s="3" t="s">
        <v>1286</v>
      </c>
      <c r="E180" s="12" t="s">
        <v>1192</v>
      </c>
      <c r="F180" s="3" t="s">
        <v>1252</v>
      </c>
      <c r="G180" s="1" t="s">
        <v>181</v>
      </c>
      <c r="H180" s="25" t="s">
        <v>1586</v>
      </c>
      <c r="I180" s="1" t="s">
        <v>165</v>
      </c>
      <c r="J180" s="1" t="s">
        <v>153</v>
      </c>
      <c r="K180" s="1" t="s">
        <v>154</v>
      </c>
      <c r="L180" s="1" t="s">
        <v>154</v>
      </c>
      <c r="M180" s="1">
        <v>20</v>
      </c>
      <c r="N180" s="3">
        <v>7100</v>
      </c>
      <c r="O180" s="5">
        <f>N180/M180</f>
        <v>355</v>
      </c>
      <c r="P180" s="3">
        <v>18</v>
      </c>
      <c r="Q180" s="1" t="s">
        <v>160</v>
      </c>
      <c r="R180" s="3">
        <v>1</v>
      </c>
      <c r="S180" s="3">
        <v>7</v>
      </c>
      <c r="T180" s="7">
        <f>AVERAGE(R180:S180)</f>
        <v>4</v>
      </c>
      <c r="U180" s="1" t="s">
        <v>156</v>
      </c>
      <c r="V180" s="3">
        <v>1</v>
      </c>
      <c r="W180" s="3">
        <v>0</v>
      </c>
      <c r="X180" s="3">
        <v>0</v>
      </c>
      <c r="Y180" s="3">
        <v>1</v>
      </c>
      <c r="Z180" s="3">
        <v>1</v>
      </c>
      <c r="AA180" s="3">
        <v>0</v>
      </c>
      <c r="AB180" s="3">
        <v>0</v>
      </c>
      <c r="AC180" s="3">
        <v>0</v>
      </c>
      <c r="AD180" s="3">
        <v>0</v>
      </c>
      <c r="AE180" s="3">
        <v>0</v>
      </c>
      <c r="AF180" s="3">
        <v>0</v>
      </c>
      <c r="AG180" s="1" t="s">
        <v>154</v>
      </c>
      <c r="AH180" s="1" t="s">
        <v>154</v>
      </c>
      <c r="AI180" s="1">
        <v>20</v>
      </c>
      <c r="AJ180" s="3">
        <v>7100</v>
      </c>
      <c r="AK180" s="5">
        <f>AJ180/AI180</f>
        <v>355</v>
      </c>
      <c r="AL180" s="3">
        <v>18</v>
      </c>
      <c r="AM180" s="1" t="s">
        <v>160</v>
      </c>
      <c r="AN180" s="3">
        <v>1</v>
      </c>
      <c r="AO180" s="3">
        <v>8</v>
      </c>
      <c r="AP180" s="7">
        <f>AVERAGE(AN180:AO180)</f>
        <v>4.5</v>
      </c>
      <c r="AQ180" s="1" t="s">
        <v>551</v>
      </c>
      <c r="AR180" s="3">
        <v>1</v>
      </c>
      <c r="AS180" s="3">
        <v>0</v>
      </c>
      <c r="AT180" s="3">
        <v>1</v>
      </c>
      <c r="AU180" s="3">
        <v>1</v>
      </c>
      <c r="AV180" s="3">
        <v>1</v>
      </c>
      <c r="AW180" s="3">
        <v>0</v>
      </c>
      <c r="AX180" s="3">
        <v>0</v>
      </c>
      <c r="AY180" s="3">
        <v>0</v>
      </c>
      <c r="AZ180" s="3">
        <v>0</v>
      </c>
      <c r="BA180" s="3">
        <v>0</v>
      </c>
      <c r="BB180" s="3">
        <v>0</v>
      </c>
      <c r="BC180" s="1" t="s">
        <v>157</v>
      </c>
      <c r="BL180" s="7"/>
      <c r="BY180" s="1" t="s">
        <v>157</v>
      </c>
      <c r="CH180" s="7"/>
      <c r="CU180" s="1" t="s">
        <v>157</v>
      </c>
      <c r="DD180" s="7"/>
      <c r="DQ180" s="1" t="s">
        <v>157</v>
      </c>
      <c r="DZ180" s="7"/>
      <c r="EM180" s="1" t="s">
        <v>157</v>
      </c>
      <c r="EV180" s="7"/>
      <c r="FJ180" s="1">
        <v>21837406</v>
      </c>
      <c r="FK180" s="1" t="s">
        <v>597</v>
      </c>
      <c r="FL180" s="1" t="s">
        <v>598</v>
      </c>
      <c r="FM180" s="1">
        <v>128</v>
      </c>
    </row>
    <row r="181" spans="1:169" x14ac:dyDescent="0.25">
      <c r="A181" s="1" t="s">
        <v>1071</v>
      </c>
      <c r="B181" s="1" t="s">
        <v>169</v>
      </c>
      <c r="C181" s="1" t="s">
        <v>1139</v>
      </c>
      <c r="D181" s="3" t="s">
        <v>1286</v>
      </c>
      <c r="E181" s="12" t="s">
        <v>1192</v>
      </c>
      <c r="F181" s="3" t="s">
        <v>1252</v>
      </c>
      <c r="G181" s="1" t="s">
        <v>560</v>
      </c>
      <c r="H181" s="1" t="s">
        <v>1587</v>
      </c>
      <c r="I181" s="1" t="s">
        <v>162</v>
      </c>
      <c r="J181" s="1" t="s">
        <v>153</v>
      </c>
      <c r="K181" s="1" t="s">
        <v>157</v>
      </c>
      <c r="T181" s="7"/>
      <c r="AG181" s="1" t="s">
        <v>157</v>
      </c>
      <c r="AP181" s="7"/>
      <c r="BC181" s="1" t="s">
        <v>154</v>
      </c>
      <c r="BD181" s="1" t="s">
        <v>154</v>
      </c>
      <c r="BF181" s="3">
        <v>100</v>
      </c>
      <c r="BG181" s="5">
        <v>100</v>
      </c>
      <c r="BH181" s="3">
        <v>17</v>
      </c>
      <c r="BI181" s="1" t="s">
        <v>155</v>
      </c>
      <c r="BJ181" s="3">
        <v>1</v>
      </c>
      <c r="BK181" s="3">
        <v>2</v>
      </c>
      <c r="BL181" s="7">
        <f t="shared" ref="BL181:BL200" si="244">AVERAGE(BJ181:BK181)</f>
        <v>1.5</v>
      </c>
      <c r="BM181" s="1" t="s">
        <v>414</v>
      </c>
      <c r="BN181" s="3">
        <v>1</v>
      </c>
      <c r="BO181" s="3">
        <v>0</v>
      </c>
      <c r="BP181" s="3">
        <v>1</v>
      </c>
      <c r="BQ181" s="3">
        <v>1</v>
      </c>
      <c r="BR181" s="3">
        <v>0</v>
      </c>
      <c r="BS181" s="3">
        <v>0</v>
      </c>
      <c r="BT181" s="3">
        <v>0</v>
      </c>
      <c r="BU181" s="3">
        <v>0</v>
      </c>
      <c r="BV181" s="3">
        <v>0</v>
      </c>
      <c r="BW181" s="3">
        <v>0</v>
      </c>
      <c r="BX181" s="3">
        <v>0</v>
      </c>
      <c r="BY181" s="1" t="s">
        <v>157</v>
      </c>
      <c r="CH181" s="7"/>
      <c r="CU181" s="1" t="s">
        <v>154</v>
      </c>
      <c r="CV181" s="1" t="s">
        <v>154</v>
      </c>
      <c r="CW181" s="3">
        <v>125</v>
      </c>
      <c r="CX181" s="3">
        <v>100</v>
      </c>
      <c r="CY181" s="4">
        <f t="shared" ref="CY181:CY187" si="245">CX181/CW181*100</f>
        <v>80</v>
      </c>
      <c r="CZ181" s="3">
        <v>17</v>
      </c>
      <c r="DA181" s="1" t="s">
        <v>155</v>
      </c>
      <c r="DB181" s="3">
        <v>1</v>
      </c>
      <c r="DC181" s="3">
        <v>2</v>
      </c>
      <c r="DD181" s="7">
        <f t="shared" ref="DD181:DD201" si="246">AVERAGE(DB181:DC181)</f>
        <v>1.5</v>
      </c>
      <c r="DE181" s="1" t="s">
        <v>414</v>
      </c>
      <c r="DF181" s="3">
        <v>1</v>
      </c>
      <c r="DG181" s="3">
        <v>0</v>
      </c>
      <c r="DH181" s="3">
        <v>1</v>
      </c>
      <c r="DI181" s="3">
        <v>1</v>
      </c>
      <c r="DJ181" s="3">
        <v>0</v>
      </c>
      <c r="DK181" s="3">
        <v>0</v>
      </c>
      <c r="DL181" s="3">
        <v>0</v>
      </c>
      <c r="DM181" s="3">
        <v>0</v>
      </c>
      <c r="DN181" s="3">
        <v>0</v>
      </c>
      <c r="DO181" s="3">
        <v>0</v>
      </c>
      <c r="DP181" s="3">
        <v>0</v>
      </c>
      <c r="DQ181" s="1" t="s">
        <v>154</v>
      </c>
      <c r="DR181" s="1" t="s">
        <v>154</v>
      </c>
      <c r="DT181" s="3">
        <v>100</v>
      </c>
      <c r="DU181" s="5">
        <v>100</v>
      </c>
      <c r="DV181" s="3">
        <v>17</v>
      </c>
      <c r="DW181" s="1" t="s">
        <v>155</v>
      </c>
      <c r="DX181" s="3">
        <v>1</v>
      </c>
      <c r="DY181" s="3">
        <v>3</v>
      </c>
      <c r="DZ181" s="7">
        <f t="shared" ref="DZ181:DZ202" si="247">AVERAGE(DX181:DY181)</f>
        <v>2</v>
      </c>
      <c r="EA181" s="1" t="s">
        <v>414</v>
      </c>
      <c r="EB181" s="3">
        <v>1</v>
      </c>
      <c r="EC181" s="3">
        <v>0</v>
      </c>
      <c r="ED181" s="3">
        <v>1</v>
      </c>
      <c r="EE181" s="3">
        <v>1</v>
      </c>
      <c r="EF181" s="3">
        <v>0</v>
      </c>
      <c r="EG181" s="3">
        <v>0</v>
      </c>
      <c r="EH181" s="3">
        <v>0</v>
      </c>
      <c r="EI181" s="3">
        <v>0</v>
      </c>
      <c r="EJ181" s="3">
        <v>0</v>
      </c>
      <c r="EK181" s="3">
        <v>0</v>
      </c>
      <c r="EL181" s="3">
        <v>0</v>
      </c>
      <c r="EM181" s="1" t="s">
        <v>154</v>
      </c>
      <c r="EN181" s="1" t="s">
        <v>154</v>
      </c>
      <c r="EP181" s="5">
        <v>350</v>
      </c>
      <c r="EQ181" s="3">
        <v>350</v>
      </c>
      <c r="ER181" s="3">
        <v>17</v>
      </c>
      <c r="ES181" s="1" t="s">
        <v>155</v>
      </c>
      <c r="ET181" s="3">
        <v>1</v>
      </c>
      <c r="EU181" s="3">
        <v>3</v>
      </c>
      <c r="EV181" s="7">
        <f t="shared" ref="EV181:EV202" si="248">AVERAGE(ET181:EU181)</f>
        <v>2</v>
      </c>
      <c r="EW181" s="1" t="s">
        <v>414</v>
      </c>
      <c r="EX181" s="3">
        <v>1</v>
      </c>
      <c r="EY181" s="3">
        <v>0</v>
      </c>
      <c r="EZ181" s="3">
        <v>1</v>
      </c>
      <c r="FA181" s="3">
        <v>1</v>
      </c>
      <c r="FB181" s="3">
        <v>0</v>
      </c>
      <c r="FC181" s="3">
        <v>0</v>
      </c>
      <c r="FD181" s="3">
        <v>0</v>
      </c>
      <c r="FE181" s="3">
        <v>0</v>
      </c>
      <c r="FF181" s="3">
        <v>0</v>
      </c>
      <c r="FG181" s="3">
        <v>0</v>
      </c>
      <c r="FH181" s="3">
        <v>0</v>
      </c>
      <c r="FJ181" s="1">
        <v>21822979</v>
      </c>
      <c r="FK181" s="1" t="s">
        <v>561</v>
      </c>
      <c r="FL181" s="1" t="s">
        <v>562</v>
      </c>
      <c r="FM181" s="1">
        <v>115</v>
      </c>
    </row>
    <row r="182" spans="1:169" x14ac:dyDescent="0.25">
      <c r="A182" s="1" t="s">
        <v>1072</v>
      </c>
      <c r="B182" s="1" t="s">
        <v>169</v>
      </c>
      <c r="C182" s="17" t="s">
        <v>1141</v>
      </c>
      <c r="D182" s="3" t="s">
        <v>1289</v>
      </c>
      <c r="E182" s="12" t="s">
        <v>1201</v>
      </c>
      <c r="F182" s="3" t="s">
        <v>1262</v>
      </c>
      <c r="G182" s="1" t="s">
        <v>631</v>
      </c>
      <c r="H182" s="1" t="s">
        <v>500</v>
      </c>
      <c r="I182" s="1" t="s">
        <v>162</v>
      </c>
      <c r="J182" s="1" t="s">
        <v>159</v>
      </c>
      <c r="K182" s="1" t="s">
        <v>154</v>
      </c>
      <c r="L182" s="1" t="s">
        <v>154</v>
      </c>
      <c r="N182" s="3">
        <v>370</v>
      </c>
      <c r="O182" s="5">
        <v>370</v>
      </c>
      <c r="P182" s="3">
        <v>22</v>
      </c>
      <c r="Q182" s="1" t="s">
        <v>160</v>
      </c>
      <c r="R182" s="3">
        <v>2</v>
      </c>
      <c r="S182" s="3">
        <v>5</v>
      </c>
      <c r="T182" s="7">
        <f t="shared" ref="T182:T193" si="249">AVERAGE(R182:S182)</f>
        <v>3.5</v>
      </c>
      <c r="U182" s="1" t="s">
        <v>605</v>
      </c>
      <c r="V182" s="3">
        <v>1</v>
      </c>
      <c r="W182" s="3">
        <v>1</v>
      </c>
      <c r="X182" s="3">
        <v>0</v>
      </c>
      <c r="Y182" s="3">
        <v>1</v>
      </c>
      <c r="Z182" s="3">
        <v>1</v>
      </c>
      <c r="AA182" s="3">
        <v>0</v>
      </c>
      <c r="AB182" s="3">
        <v>0</v>
      </c>
      <c r="AC182" s="3">
        <v>0</v>
      </c>
      <c r="AD182" s="3">
        <v>0</v>
      </c>
      <c r="AE182" s="3">
        <v>0</v>
      </c>
      <c r="AF182" s="3">
        <v>0</v>
      </c>
      <c r="AG182" s="1" t="s">
        <v>154</v>
      </c>
      <c r="AH182" s="1" t="s">
        <v>154</v>
      </c>
      <c r="AJ182" s="3">
        <v>380</v>
      </c>
      <c r="AK182" s="5">
        <v>380</v>
      </c>
      <c r="AL182" s="3">
        <v>22</v>
      </c>
      <c r="AM182" s="1" t="s">
        <v>160</v>
      </c>
      <c r="AN182" s="3">
        <v>2</v>
      </c>
      <c r="AO182" s="3">
        <v>6</v>
      </c>
      <c r="AP182" s="7">
        <f t="shared" ref="AP182:AP193" si="250">AVERAGE(AN182:AO182)</f>
        <v>4</v>
      </c>
      <c r="AQ182" s="1" t="s">
        <v>226</v>
      </c>
      <c r="AR182" s="3">
        <v>1</v>
      </c>
      <c r="AS182" s="3">
        <v>1</v>
      </c>
      <c r="AT182" s="3">
        <v>0</v>
      </c>
      <c r="AU182" s="3">
        <v>0</v>
      </c>
      <c r="AV182" s="3">
        <v>1</v>
      </c>
      <c r="AW182" s="3">
        <v>1</v>
      </c>
      <c r="AX182" s="3">
        <v>0</v>
      </c>
      <c r="AY182" s="3">
        <v>0</v>
      </c>
      <c r="AZ182" s="3">
        <v>0</v>
      </c>
      <c r="BA182" s="3">
        <v>0</v>
      </c>
      <c r="BB182" s="3">
        <v>0</v>
      </c>
      <c r="BC182" s="1" t="s">
        <v>154</v>
      </c>
      <c r="BD182" s="1" t="s">
        <v>154</v>
      </c>
      <c r="BF182" s="3">
        <v>80</v>
      </c>
      <c r="BG182" s="5">
        <v>80</v>
      </c>
      <c r="BH182" s="3">
        <v>22</v>
      </c>
      <c r="BI182" s="1" t="s">
        <v>160</v>
      </c>
      <c r="BJ182" s="3">
        <v>2</v>
      </c>
      <c r="BK182" s="3">
        <v>3</v>
      </c>
      <c r="BL182" s="7">
        <f t="shared" si="244"/>
        <v>2.5</v>
      </c>
      <c r="BM182" s="1" t="s">
        <v>158</v>
      </c>
      <c r="BN182" s="3">
        <v>1</v>
      </c>
      <c r="BO182" s="3">
        <v>1</v>
      </c>
      <c r="BP182" s="3">
        <v>0</v>
      </c>
      <c r="BQ182" s="3">
        <v>0</v>
      </c>
      <c r="BR182" s="3">
        <v>0</v>
      </c>
      <c r="BS182" s="3">
        <v>0</v>
      </c>
      <c r="BT182" s="3">
        <v>0</v>
      </c>
      <c r="BU182" s="3">
        <v>0</v>
      </c>
      <c r="BV182" s="3">
        <v>0</v>
      </c>
      <c r="BW182" s="3">
        <v>0</v>
      </c>
      <c r="BX182" s="3">
        <v>0</v>
      </c>
      <c r="BY182" s="1" t="s">
        <v>157</v>
      </c>
      <c r="CH182" s="7"/>
      <c r="CU182" s="1" t="s">
        <v>154</v>
      </c>
      <c r="CV182" s="1" t="s">
        <v>154</v>
      </c>
      <c r="CW182" s="3">
        <v>80</v>
      </c>
      <c r="CX182" s="3">
        <v>100</v>
      </c>
      <c r="CY182" s="11">
        <f t="shared" si="245"/>
        <v>125</v>
      </c>
      <c r="CZ182" s="3">
        <v>22</v>
      </c>
      <c r="DA182" s="1" t="s">
        <v>160</v>
      </c>
      <c r="DB182" s="3">
        <v>2</v>
      </c>
      <c r="DC182" s="3">
        <v>3</v>
      </c>
      <c r="DD182" s="7">
        <f t="shared" si="246"/>
        <v>2.5</v>
      </c>
      <c r="DE182" s="1" t="s">
        <v>158</v>
      </c>
      <c r="DF182" s="3">
        <v>1</v>
      </c>
      <c r="DG182" s="3">
        <v>1</v>
      </c>
      <c r="DH182" s="3">
        <v>0</v>
      </c>
      <c r="DI182" s="3">
        <v>0</v>
      </c>
      <c r="DJ182" s="3">
        <v>0</v>
      </c>
      <c r="DK182" s="3">
        <v>0</v>
      </c>
      <c r="DL182" s="3">
        <v>0</v>
      </c>
      <c r="DM182" s="3">
        <v>0</v>
      </c>
      <c r="DN182" s="3">
        <v>0</v>
      </c>
      <c r="DO182" s="3">
        <v>0</v>
      </c>
      <c r="DP182" s="3">
        <v>0</v>
      </c>
      <c r="DQ182" s="1" t="s">
        <v>154</v>
      </c>
      <c r="DR182" s="1" t="s">
        <v>154</v>
      </c>
      <c r="DT182" s="3">
        <v>100</v>
      </c>
      <c r="DU182" s="5">
        <v>100</v>
      </c>
      <c r="DV182" s="3">
        <v>22</v>
      </c>
      <c r="DW182" s="1" t="s">
        <v>160</v>
      </c>
      <c r="DX182" s="3">
        <v>2</v>
      </c>
      <c r="DY182" s="3">
        <v>3</v>
      </c>
      <c r="DZ182" s="7">
        <f t="shared" si="247"/>
        <v>2.5</v>
      </c>
      <c r="EA182" s="1" t="s">
        <v>158</v>
      </c>
      <c r="EB182" s="3">
        <v>1</v>
      </c>
      <c r="EC182" s="3">
        <v>1</v>
      </c>
      <c r="ED182" s="3">
        <v>0</v>
      </c>
      <c r="EE182" s="3">
        <v>0</v>
      </c>
      <c r="EF182" s="3">
        <v>0</v>
      </c>
      <c r="EG182" s="3">
        <v>0</v>
      </c>
      <c r="EH182" s="3">
        <v>0</v>
      </c>
      <c r="EI182" s="3">
        <v>0</v>
      </c>
      <c r="EJ182" s="3">
        <v>0</v>
      </c>
      <c r="EK182" s="3">
        <v>0</v>
      </c>
      <c r="EL182" s="3">
        <v>0</v>
      </c>
      <c r="EM182" s="1" t="s">
        <v>154</v>
      </c>
      <c r="EN182" s="1" t="s">
        <v>154</v>
      </c>
      <c r="EP182" s="5">
        <v>380</v>
      </c>
      <c r="EQ182" s="3">
        <v>380</v>
      </c>
      <c r="ER182" s="3">
        <v>22</v>
      </c>
      <c r="ES182" s="1" t="s">
        <v>160</v>
      </c>
      <c r="ET182" s="3">
        <v>2</v>
      </c>
      <c r="EU182" s="3">
        <v>3</v>
      </c>
      <c r="EV182" s="7">
        <f t="shared" si="248"/>
        <v>2.5</v>
      </c>
      <c r="EW182" s="1" t="s">
        <v>158</v>
      </c>
      <c r="EX182" s="3">
        <v>1</v>
      </c>
      <c r="EY182" s="3">
        <v>1</v>
      </c>
      <c r="EZ182" s="3">
        <v>0</v>
      </c>
      <c r="FA182" s="3">
        <v>0</v>
      </c>
      <c r="FB182" s="3">
        <v>0</v>
      </c>
      <c r="FC182" s="3">
        <v>0</v>
      </c>
      <c r="FD182" s="3">
        <v>0</v>
      </c>
      <c r="FE182" s="3">
        <v>0</v>
      </c>
      <c r="FF182" s="3">
        <v>0</v>
      </c>
      <c r="FG182" s="3">
        <v>0</v>
      </c>
      <c r="FH182" s="3">
        <v>0</v>
      </c>
      <c r="FI182" s="1" t="s">
        <v>619</v>
      </c>
      <c r="FJ182" s="1">
        <v>21859926</v>
      </c>
      <c r="FK182" s="1" t="s">
        <v>632</v>
      </c>
      <c r="FL182" s="1" t="s">
        <v>633</v>
      </c>
      <c r="FM182" s="1">
        <v>140</v>
      </c>
    </row>
    <row r="183" spans="1:169" x14ac:dyDescent="0.25">
      <c r="A183" s="1" t="s">
        <v>1073</v>
      </c>
      <c r="B183" s="1" t="s">
        <v>169</v>
      </c>
      <c r="C183" s="17" t="s">
        <v>1141</v>
      </c>
      <c r="D183" s="3" t="s">
        <v>1289</v>
      </c>
      <c r="E183" s="12" t="s">
        <v>1201</v>
      </c>
      <c r="F183" s="3" t="s">
        <v>1262</v>
      </c>
      <c r="G183" s="1" t="s">
        <v>631</v>
      </c>
      <c r="H183" s="1" t="s">
        <v>1606</v>
      </c>
      <c r="I183" s="1" t="s">
        <v>162</v>
      </c>
      <c r="J183" s="1" t="s">
        <v>159</v>
      </c>
      <c r="K183" s="1" t="s">
        <v>154</v>
      </c>
      <c r="L183" s="1" t="s">
        <v>154</v>
      </c>
      <c r="N183" s="3">
        <v>380</v>
      </c>
      <c r="O183" s="5">
        <v>380</v>
      </c>
      <c r="P183" s="3">
        <v>22</v>
      </c>
      <c r="Q183" s="1" t="s">
        <v>160</v>
      </c>
      <c r="R183" s="3">
        <v>2</v>
      </c>
      <c r="S183" s="3">
        <v>6</v>
      </c>
      <c r="T183" s="7">
        <f t="shared" si="249"/>
        <v>4</v>
      </c>
      <c r="U183" s="1" t="s">
        <v>605</v>
      </c>
      <c r="V183" s="3">
        <v>1</v>
      </c>
      <c r="W183" s="3">
        <v>1</v>
      </c>
      <c r="X183" s="3">
        <v>0</v>
      </c>
      <c r="Y183" s="3">
        <v>1</v>
      </c>
      <c r="Z183" s="3">
        <v>1</v>
      </c>
      <c r="AA183" s="3">
        <v>0</v>
      </c>
      <c r="AB183" s="3">
        <v>0</v>
      </c>
      <c r="AC183" s="3">
        <v>0</v>
      </c>
      <c r="AD183" s="3">
        <v>0</v>
      </c>
      <c r="AE183" s="3">
        <v>0</v>
      </c>
      <c r="AF183" s="3">
        <v>0</v>
      </c>
      <c r="AG183" s="1" t="s">
        <v>154</v>
      </c>
      <c r="AH183" s="1" t="s">
        <v>154</v>
      </c>
      <c r="AJ183" s="3">
        <v>380</v>
      </c>
      <c r="AK183" s="5">
        <v>380</v>
      </c>
      <c r="AL183" s="3">
        <v>22</v>
      </c>
      <c r="AM183" s="1" t="s">
        <v>160</v>
      </c>
      <c r="AN183" s="3">
        <v>2</v>
      </c>
      <c r="AO183" s="3">
        <v>6</v>
      </c>
      <c r="AP183" s="7">
        <f t="shared" si="250"/>
        <v>4</v>
      </c>
      <c r="AQ183" s="1" t="s">
        <v>605</v>
      </c>
      <c r="AR183" s="3">
        <v>1</v>
      </c>
      <c r="AS183" s="3">
        <v>1</v>
      </c>
      <c r="AT183" s="3">
        <v>0</v>
      </c>
      <c r="AU183" s="3">
        <v>1</v>
      </c>
      <c r="AV183" s="3">
        <v>1</v>
      </c>
      <c r="AW183" s="3">
        <v>0</v>
      </c>
      <c r="AX183" s="3">
        <v>0</v>
      </c>
      <c r="AY183" s="3">
        <v>0</v>
      </c>
      <c r="AZ183" s="3">
        <v>0</v>
      </c>
      <c r="BA183" s="3">
        <v>0</v>
      </c>
      <c r="BB183" s="3">
        <v>0</v>
      </c>
      <c r="BC183" s="1" t="s">
        <v>154</v>
      </c>
      <c r="BD183" s="1" t="s">
        <v>154</v>
      </c>
      <c r="BF183" s="3">
        <v>100</v>
      </c>
      <c r="BG183" s="5">
        <v>100</v>
      </c>
      <c r="BH183" s="3">
        <v>22</v>
      </c>
      <c r="BI183" s="1" t="s">
        <v>160</v>
      </c>
      <c r="BJ183" s="3">
        <v>2</v>
      </c>
      <c r="BK183" s="3">
        <v>3</v>
      </c>
      <c r="BL183" s="7">
        <f t="shared" si="244"/>
        <v>2.5</v>
      </c>
      <c r="BM183" s="1" t="s">
        <v>158</v>
      </c>
      <c r="BN183" s="3">
        <v>1</v>
      </c>
      <c r="BO183" s="3">
        <v>1</v>
      </c>
      <c r="BP183" s="3">
        <v>0</v>
      </c>
      <c r="BQ183" s="3">
        <v>0</v>
      </c>
      <c r="BR183" s="3">
        <v>0</v>
      </c>
      <c r="BS183" s="3">
        <v>0</v>
      </c>
      <c r="BT183" s="3">
        <v>0</v>
      </c>
      <c r="BU183" s="3">
        <v>0</v>
      </c>
      <c r="BV183" s="3">
        <v>0</v>
      </c>
      <c r="BW183" s="3">
        <v>0</v>
      </c>
      <c r="BX183" s="3">
        <v>0</v>
      </c>
      <c r="BY183" s="1" t="s">
        <v>157</v>
      </c>
      <c r="CH183" s="7"/>
      <c r="CU183" s="1" t="s">
        <v>154</v>
      </c>
      <c r="CV183" s="1" t="s">
        <v>154</v>
      </c>
      <c r="CW183" s="3">
        <v>80</v>
      </c>
      <c r="CX183" s="3">
        <v>100</v>
      </c>
      <c r="CY183" s="11">
        <f t="shared" si="245"/>
        <v>125</v>
      </c>
      <c r="CZ183" s="3">
        <v>22</v>
      </c>
      <c r="DA183" s="1" t="s">
        <v>160</v>
      </c>
      <c r="DB183" s="3">
        <v>2</v>
      </c>
      <c r="DC183" s="3">
        <v>3</v>
      </c>
      <c r="DD183" s="7">
        <f t="shared" si="246"/>
        <v>2.5</v>
      </c>
      <c r="DE183" s="1" t="s">
        <v>158</v>
      </c>
      <c r="DF183" s="3">
        <v>1</v>
      </c>
      <c r="DG183" s="3">
        <v>1</v>
      </c>
      <c r="DH183" s="3">
        <v>0</v>
      </c>
      <c r="DI183" s="3">
        <v>0</v>
      </c>
      <c r="DJ183" s="3">
        <v>0</v>
      </c>
      <c r="DK183" s="3">
        <v>0</v>
      </c>
      <c r="DL183" s="3">
        <v>0</v>
      </c>
      <c r="DM183" s="3">
        <v>0</v>
      </c>
      <c r="DN183" s="3">
        <v>0</v>
      </c>
      <c r="DO183" s="3">
        <v>0</v>
      </c>
      <c r="DP183" s="3">
        <v>0</v>
      </c>
      <c r="DQ183" s="1" t="s">
        <v>154</v>
      </c>
      <c r="DR183" s="1" t="s">
        <v>154</v>
      </c>
      <c r="DT183" s="3">
        <v>100</v>
      </c>
      <c r="DU183" s="5">
        <v>100</v>
      </c>
      <c r="DV183" s="3">
        <v>22</v>
      </c>
      <c r="DW183" s="1" t="s">
        <v>160</v>
      </c>
      <c r="DX183" s="3">
        <v>2</v>
      </c>
      <c r="DY183" s="3">
        <v>3</v>
      </c>
      <c r="DZ183" s="7">
        <f t="shared" si="247"/>
        <v>2.5</v>
      </c>
      <c r="EA183" s="1" t="s">
        <v>158</v>
      </c>
      <c r="EB183" s="3">
        <v>1</v>
      </c>
      <c r="EC183" s="3">
        <v>1</v>
      </c>
      <c r="ED183" s="3">
        <v>0</v>
      </c>
      <c r="EE183" s="3">
        <v>0</v>
      </c>
      <c r="EF183" s="3">
        <v>0</v>
      </c>
      <c r="EG183" s="3">
        <v>0</v>
      </c>
      <c r="EH183" s="3">
        <v>0</v>
      </c>
      <c r="EI183" s="3">
        <v>0</v>
      </c>
      <c r="EJ183" s="3">
        <v>0</v>
      </c>
      <c r="EK183" s="3">
        <v>0</v>
      </c>
      <c r="EL183" s="3">
        <v>0</v>
      </c>
      <c r="EM183" s="1" t="s">
        <v>154</v>
      </c>
      <c r="EN183" s="1" t="s">
        <v>154</v>
      </c>
      <c r="EP183" s="5">
        <v>400</v>
      </c>
      <c r="EQ183" s="3">
        <v>400</v>
      </c>
      <c r="ER183" s="3">
        <v>22</v>
      </c>
      <c r="ES183" s="1" t="s">
        <v>160</v>
      </c>
      <c r="ET183" s="3">
        <v>2</v>
      </c>
      <c r="EU183" s="3">
        <v>3</v>
      </c>
      <c r="EV183" s="7">
        <f t="shared" si="248"/>
        <v>2.5</v>
      </c>
      <c r="EW183" s="1" t="s">
        <v>158</v>
      </c>
      <c r="EX183" s="3">
        <v>1</v>
      </c>
      <c r="EY183" s="3">
        <v>1</v>
      </c>
      <c r="EZ183" s="3">
        <v>0</v>
      </c>
      <c r="FA183" s="3">
        <v>0</v>
      </c>
      <c r="FB183" s="3">
        <v>0</v>
      </c>
      <c r="FC183" s="3">
        <v>0</v>
      </c>
      <c r="FD183" s="3">
        <v>0</v>
      </c>
      <c r="FE183" s="3">
        <v>0</v>
      </c>
      <c r="FF183" s="3">
        <v>0</v>
      </c>
      <c r="FG183" s="3">
        <v>0</v>
      </c>
      <c r="FH183" s="3">
        <v>0</v>
      </c>
      <c r="FI183" s="1" t="s">
        <v>619</v>
      </c>
      <c r="FJ183" s="1">
        <v>21859927</v>
      </c>
      <c r="FK183" s="1" t="s">
        <v>634</v>
      </c>
      <c r="FL183" s="1" t="s">
        <v>633</v>
      </c>
      <c r="FM183" s="1">
        <v>141</v>
      </c>
    </row>
    <row r="184" spans="1:169" x14ac:dyDescent="0.25">
      <c r="A184" s="1" t="s">
        <v>1074</v>
      </c>
      <c r="B184" s="1" t="s">
        <v>151</v>
      </c>
      <c r="C184" s="1" t="s">
        <v>1141</v>
      </c>
      <c r="D184" s="3" t="s">
        <v>1289</v>
      </c>
      <c r="E184" s="12" t="s">
        <v>1201</v>
      </c>
      <c r="F184" s="3" t="s">
        <v>1262</v>
      </c>
      <c r="G184" s="1" t="s">
        <v>635</v>
      </c>
      <c r="H184" s="1" t="s">
        <v>1395</v>
      </c>
      <c r="I184" s="1" t="s">
        <v>162</v>
      </c>
      <c r="J184" s="1" t="s">
        <v>159</v>
      </c>
      <c r="K184" s="1" t="s">
        <v>154</v>
      </c>
      <c r="L184" s="1" t="s">
        <v>154</v>
      </c>
      <c r="N184" s="3">
        <v>370</v>
      </c>
      <c r="O184" s="5">
        <v>370</v>
      </c>
      <c r="P184" s="3">
        <v>22</v>
      </c>
      <c r="Q184" s="1" t="s">
        <v>160</v>
      </c>
      <c r="R184" s="3">
        <v>2</v>
      </c>
      <c r="S184" s="3">
        <v>6</v>
      </c>
      <c r="T184" s="7">
        <f t="shared" si="249"/>
        <v>4</v>
      </c>
      <c r="U184" s="1" t="s">
        <v>605</v>
      </c>
      <c r="V184" s="3">
        <v>1</v>
      </c>
      <c r="W184" s="3">
        <v>1</v>
      </c>
      <c r="X184" s="3">
        <v>0</v>
      </c>
      <c r="Y184" s="3">
        <v>1</v>
      </c>
      <c r="Z184" s="3">
        <v>1</v>
      </c>
      <c r="AA184" s="3">
        <v>0</v>
      </c>
      <c r="AB184" s="3">
        <v>0</v>
      </c>
      <c r="AC184" s="3">
        <v>0</v>
      </c>
      <c r="AD184" s="3">
        <v>0</v>
      </c>
      <c r="AE184" s="3">
        <v>0</v>
      </c>
      <c r="AF184" s="3">
        <v>0</v>
      </c>
      <c r="AG184" s="1" t="s">
        <v>154</v>
      </c>
      <c r="AH184" s="1" t="s">
        <v>154</v>
      </c>
      <c r="AJ184" s="3">
        <v>380</v>
      </c>
      <c r="AK184" s="5">
        <v>380</v>
      </c>
      <c r="AL184" s="3">
        <v>22</v>
      </c>
      <c r="AM184" s="1" t="s">
        <v>160</v>
      </c>
      <c r="AN184" s="3">
        <v>2</v>
      </c>
      <c r="AO184" s="3">
        <v>6</v>
      </c>
      <c r="AP184" s="7">
        <f t="shared" si="250"/>
        <v>4</v>
      </c>
      <c r="AQ184" s="1" t="s">
        <v>158</v>
      </c>
      <c r="AR184" s="3">
        <v>1</v>
      </c>
      <c r="AS184" s="3">
        <v>1</v>
      </c>
      <c r="AT184" s="3">
        <v>0</v>
      </c>
      <c r="AU184" s="3">
        <v>0</v>
      </c>
      <c r="AV184" s="3">
        <v>0</v>
      </c>
      <c r="AW184" s="3">
        <v>0</v>
      </c>
      <c r="AX184" s="3">
        <v>0</v>
      </c>
      <c r="AY184" s="3">
        <v>0</v>
      </c>
      <c r="AZ184" s="3">
        <v>0</v>
      </c>
      <c r="BA184" s="3">
        <v>0</v>
      </c>
      <c r="BB184" s="3">
        <v>0</v>
      </c>
      <c r="BC184" s="1" t="s">
        <v>154</v>
      </c>
      <c r="BD184" s="1" t="s">
        <v>154</v>
      </c>
      <c r="BF184" s="3">
        <v>80</v>
      </c>
      <c r="BG184" s="5">
        <v>80</v>
      </c>
      <c r="BH184" s="3">
        <v>22</v>
      </c>
      <c r="BI184" s="1" t="s">
        <v>160</v>
      </c>
      <c r="BJ184" s="3">
        <v>2</v>
      </c>
      <c r="BK184" s="3">
        <v>3</v>
      </c>
      <c r="BL184" s="7">
        <f t="shared" si="244"/>
        <v>2.5</v>
      </c>
      <c r="BM184" s="1" t="s">
        <v>158</v>
      </c>
      <c r="BN184" s="3">
        <v>1</v>
      </c>
      <c r="BO184" s="3">
        <v>1</v>
      </c>
      <c r="BP184" s="3">
        <v>0</v>
      </c>
      <c r="BQ184" s="3">
        <v>0</v>
      </c>
      <c r="BR184" s="3">
        <v>0</v>
      </c>
      <c r="BS184" s="3">
        <v>0</v>
      </c>
      <c r="BT184" s="3">
        <v>0</v>
      </c>
      <c r="BU184" s="3">
        <v>0</v>
      </c>
      <c r="BV184" s="3">
        <v>0</v>
      </c>
      <c r="BW184" s="3">
        <v>0</v>
      </c>
      <c r="BX184" s="3">
        <v>0</v>
      </c>
      <c r="BY184" s="1" t="s">
        <v>157</v>
      </c>
      <c r="CH184" s="7"/>
      <c r="CU184" s="1" t="s">
        <v>154</v>
      </c>
      <c r="CV184" s="1" t="s">
        <v>154</v>
      </c>
      <c r="CW184" s="3">
        <v>80</v>
      </c>
      <c r="CX184" s="3">
        <v>80</v>
      </c>
      <c r="CY184" s="11">
        <f t="shared" si="245"/>
        <v>100</v>
      </c>
      <c r="CZ184" s="3">
        <v>22</v>
      </c>
      <c r="DA184" s="1" t="s">
        <v>160</v>
      </c>
      <c r="DB184" s="3">
        <v>2</v>
      </c>
      <c r="DC184" s="3">
        <v>3</v>
      </c>
      <c r="DD184" s="7">
        <f t="shared" si="246"/>
        <v>2.5</v>
      </c>
      <c r="DE184" s="1" t="s">
        <v>158</v>
      </c>
      <c r="DF184" s="3">
        <v>1</v>
      </c>
      <c r="DG184" s="3">
        <v>1</v>
      </c>
      <c r="DH184" s="3">
        <v>0</v>
      </c>
      <c r="DI184" s="3">
        <v>0</v>
      </c>
      <c r="DJ184" s="3">
        <v>0</v>
      </c>
      <c r="DK184" s="3">
        <v>0</v>
      </c>
      <c r="DL184" s="3">
        <v>0</v>
      </c>
      <c r="DM184" s="3">
        <v>0</v>
      </c>
      <c r="DN184" s="3">
        <v>0</v>
      </c>
      <c r="DO184" s="3">
        <v>0</v>
      </c>
      <c r="DP184" s="3">
        <v>0</v>
      </c>
      <c r="DQ184" s="1" t="s">
        <v>154</v>
      </c>
      <c r="DR184" s="1" t="s">
        <v>154</v>
      </c>
      <c r="DT184" s="3">
        <v>80</v>
      </c>
      <c r="DU184" s="5">
        <v>80</v>
      </c>
      <c r="DV184" s="3">
        <v>22</v>
      </c>
      <c r="DW184" s="1" t="s">
        <v>160</v>
      </c>
      <c r="DX184" s="3">
        <v>2</v>
      </c>
      <c r="DY184" s="3">
        <v>3</v>
      </c>
      <c r="DZ184" s="7">
        <f t="shared" si="247"/>
        <v>2.5</v>
      </c>
      <c r="EA184" s="1" t="s">
        <v>158</v>
      </c>
      <c r="EB184" s="3">
        <v>1</v>
      </c>
      <c r="EC184" s="3">
        <v>1</v>
      </c>
      <c r="ED184" s="3">
        <v>0</v>
      </c>
      <c r="EE184" s="3">
        <v>0</v>
      </c>
      <c r="EF184" s="3">
        <v>0</v>
      </c>
      <c r="EG184" s="3">
        <v>0</v>
      </c>
      <c r="EH184" s="3">
        <v>0</v>
      </c>
      <c r="EI184" s="3">
        <v>0</v>
      </c>
      <c r="EJ184" s="3">
        <v>0</v>
      </c>
      <c r="EK184" s="3">
        <v>0</v>
      </c>
      <c r="EL184" s="3">
        <v>0</v>
      </c>
      <c r="EM184" s="1" t="s">
        <v>154</v>
      </c>
      <c r="EN184" s="1" t="s">
        <v>154</v>
      </c>
      <c r="EP184" s="5">
        <v>390</v>
      </c>
      <c r="EQ184" s="3">
        <v>390</v>
      </c>
      <c r="ER184" s="3">
        <v>22</v>
      </c>
      <c r="ES184" s="1" t="s">
        <v>160</v>
      </c>
      <c r="ET184" s="3">
        <v>2</v>
      </c>
      <c r="EU184" s="3">
        <v>3</v>
      </c>
      <c r="EV184" s="7">
        <f t="shared" si="248"/>
        <v>2.5</v>
      </c>
      <c r="EW184" s="1" t="s">
        <v>158</v>
      </c>
      <c r="EX184" s="3">
        <v>1</v>
      </c>
      <c r="EY184" s="3">
        <v>1</v>
      </c>
      <c r="EZ184" s="3">
        <v>0</v>
      </c>
      <c r="FA184" s="3">
        <v>0</v>
      </c>
      <c r="FB184" s="3">
        <v>0</v>
      </c>
      <c r="FC184" s="3">
        <v>0</v>
      </c>
      <c r="FD184" s="3">
        <v>0</v>
      </c>
      <c r="FE184" s="3">
        <v>0</v>
      </c>
      <c r="FF184" s="3">
        <v>0</v>
      </c>
      <c r="FG184" s="3">
        <v>0</v>
      </c>
      <c r="FH184" s="3">
        <v>0</v>
      </c>
      <c r="FI184" s="1" t="s">
        <v>619</v>
      </c>
      <c r="FJ184" s="1">
        <v>21859928</v>
      </c>
      <c r="FK184" s="1" t="s">
        <v>636</v>
      </c>
      <c r="FL184" s="1" t="s">
        <v>637</v>
      </c>
      <c r="FM184" s="1">
        <v>142</v>
      </c>
    </row>
    <row r="185" spans="1:169" x14ac:dyDescent="0.25">
      <c r="A185" s="1" t="s">
        <v>1078</v>
      </c>
      <c r="B185" s="1" t="s">
        <v>151</v>
      </c>
      <c r="C185" s="1" t="s">
        <v>1141</v>
      </c>
      <c r="D185" s="3" t="s">
        <v>1289</v>
      </c>
      <c r="E185" s="12" t="s">
        <v>1201</v>
      </c>
      <c r="F185" s="3" t="s">
        <v>1262</v>
      </c>
      <c r="G185" s="1" t="s">
        <v>635</v>
      </c>
      <c r="H185" s="1" t="s">
        <v>1607</v>
      </c>
      <c r="I185" s="1" t="s">
        <v>162</v>
      </c>
      <c r="J185" s="1" t="s">
        <v>159</v>
      </c>
      <c r="K185" s="1" t="s">
        <v>154</v>
      </c>
      <c r="L185" s="1" t="s">
        <v>154</v>
      </c>
      <c r="N185" s="3">
        <v>370</v>
      </c>
      <c r="O185" s="5">
        <v>370</v>
      </c>
      <c r="P185" s="3">
        <v>22</v>
      </c>
      <c r="Q185" s="1" t="s">
        <v>160</v>
      </c>
      <c r="R185" s="3">
        <v>2</v>
      </c>
      <c r="S185" s="3">
        <v>5</v>
      </c>
      <c r="T185" s="7">
        <f t="shared" si="249"/>
        <v>3.5</v>
      </c>
      <c r="U185" s="1" t="s">
        <v>156</v>
      </c>
      <c r="V185" s="3">
        <v>1</v>
      </c>
      <c r="W185" s="3">
        <v>0</v>
      </c>
      <c r="X185" s="3">
        <v>0</v>
      </c>
      <c r="Y185" s="3">
        <v>1</v>
      </c>
      <c r="Z185" s="3">
        <v>1</v>
      </c>
      <c r="AA185" s="3">
        <v>0</v>
      </c>
      <c r="AB185" s="3">
        <v>0</v>
      </c>
      <c r="AC185" s="3">
        <v>0</v>
      </c>
      <c r="AD185" s="3">
        <v>0</v>
      </c>
      <c r="AE185" s="3">
        <v>0</v>
      </c>
      <c r="AF185" s="3">
        <v>0</v>
      </c>
      <c r="AG185" s="1" t="s">
        <v>154</v>
      </c>
      <c r="AH185" s="1" t="s">
        <v>154</v>
      </c>
      <c r="AJ185" s="3">
        <v>380</v>
      </c>
      <c r="AK185" s="5">
        <v>380</v>
      </c>
      <c r="AL185" s="3">
        <v>22</v>
      </c>
      <c r="AM185" s="1" t="s">
        <v>160</v>
      </c>
      <c r="AN185" s="3">
        <v>2</v>
      </c>
      <c r="AO185" s="3">
        <v>5</v>
      </c>
      <c r="AP185" s="7">
        <f t="shared" si="250"/>
        <v>3.5</v>
      </c>
      <c r="AQ185" s="1" t="s">
        <v>156</v>
      </c>
      <c r="AR185" s="3">
        <v>1</v>
      </c>
      <c r="AS185" s="3">
        <v>0</v>
      </c>
      <c r="AT185" s="3">
        <v>0</v>
      </c>
      <c r="AU185" s="3">
        <v>1</v>
      </c>
      <c r="AV185" s="3">
        <v>1</v>
      </c>
      <c r="AW185" s="3">
        <v>0</v>
      </c>
      <c r="AX185" s="3">
        <v>0</v>
      </c>
      <c r="AY185" s="3">
        <v>0</v>
      </c>
      <c r="AZ185" s="3">
        <v>0</v>
      </c>
      <c r="BA185" s="3">
        <v>0</v>
      </c>
      <c r="BB185" s="3">
        <v>0</v>
      </c>
      <c r="BC185" s="1" t="s">
        <v>154</v>
      </c>
      <c r="BD185" s="1" t="s">
        <v>154</v>
      </c>
      <c r="BF185" s="3">
        <v>80</v>
      </c>
      <c r="BG185" s="5">
        <v>80</v>
      </c>
      <c r="BH185" s="3">
        <v>22</v>
      </c>
      <c r="BI185" s="1" t="s">
        <v>160</v>
      </c>
      <c r="BJ185" s="3">
        <v>2</v>
      </c>
      <c r="BK185" s="3">
        <v>3</v>
      </c>
      <c r="BL185" s="7">
        <f t="shared" si="244"/>
        <v>2.5</v>
      </c>
      <c r="BM185" s="1" t="s">
        <v>172</v>
      </c>
      <c r="BN185" s="3">
        <v>1</v>
      </c>
      <c r="BO185" s="3">
        <v>0</v>
      </c>
      <c r="BP185" s="3">
        <v>0</v>
      </c>
      <c r="BQ185" s="3">
        <v>0</v>
      </c>
      <c r="BR185" s="3">
        <v>0</v>
      </c>
      <c r="BS185" s="3">
        <v>0</v>
      </c>
      <c r="BT185" s="3">
        <v>0</v>
      </c>
      <c r="BU185" s="3">
        <v>0</v>
      </c>
      <c r="BV185" s="3">
        <v>0</v>
      </c>
      <c r="BW185" s="3">
        <v>0</v>
      </c>
      <c r="BX185" s="3">
        <v>0</v>
      </c>
      <c r="BY185" s="1" t="s">
        <v>157</v>
      </c>
      <c r="CH185" s="7"/>
      <c r="CU185" s="1" t="s">
        <v>154</v>
      </c>
      <c r="CV185" s="1" t="s">
        <v>154</v>
      </c>
      <c r="CW185" s="3">
        <v>80</v>
      </c>
      <c r="CX185" s="3">
        <v>90</v>
      </c>
      <c r="CY185" s="11">
        <f t="shared" si="245"/>
        <v>112.5</v>
      </c>
      <c r="CZ185" s="3">
        <v>22</v>
      </c>
      <c r="DA185" s="1" t="s">
        <v>160</v>
      </c>
      <c r="DB185" s="3">
        <v>2</v>
      </c>
      <c r="DC185" s="3">
        <v>3</v>
      </c>
      <c r="DD185" s="7">
        <f t="shared" si="246"/>
        <v>2.5</v>
      </c>
      <c r="DE185" s="1" t="s">
        <v>172</v>
      </c>
      <c r="DF185" s="3">
        <v>1</v>
      </c>
      <c r="DG185" s="3">
        <v>0</v>
      </c>
      <c r="DH185" s="3">
        <v>0</v>
      </c>
      <c r="DI185" s="3">
        <v>0</v>
      </c>
      <c r="DJ185" s="3">
        <v>0</v>
      </c>
      <c r="DK185" s="3">
        <v>0</v>
      </c>
      <c r="DL185" s="3">
        <v>0</v>
      </c>
      <c r="DM185" s="3">
        <v>0</v>
      </c>
      <c r="DN185" s="3">
        <v>0</v>
      </c>
      <c r="DO185" s="3">
        <v>0</v>
      </c>
      <c r="DP185" s="3">
        <v>0</v>
      </c>
      <c r="DQ185" s="1" t="s">
        <v>154</v>
      </c>
      <c r="DR185" s="1" t="s">
        <v>154</v>
      </c>
      <c r="DT185" s="3">
        <v>90</v>
      </c>
      <c r="DU185" s="5">
        <v>90</v>
      </c>
      <c r="DV185" s="3">
        <v>22</v>
      </c>
      <c r="DW185" s="1" t="s">
        <v>160</v>
      </c>
      <c r="DX185" s="3">
        <v>2</v>
      </c>
      <c r="DY185" s="3">
        <v>3</v>
      </c>
      <c r="DZ185" s="7">
        <f t="shared" si="247"/>
        <v>2.5</v>
      </c>
      <c r="EA185" s="1" t="s">
        <v>172</v>
      </c>
      <c r="EB185" s="3">
        <v>1</v>
      </c>
      <c r="EC185" s="3">
        <v>0</v>
      </c>
      <c r="ED185" s="3">
        <v>0</v>
      </c>
      <c r="EE185" s="3">
        <v>0</v>
      </c>
      <c r="EF185" s="3">
        <v>0</v>
      </c>
      <c r="EG185" s="3">
        <v>0</v>
      </c>
      <c r="EH185" s="3">
        <v>0</v>
      </c>
      <c r="EI185" s="3">
        <v>0</v>
      </c>
      <c r="EJ185" s="3">
        <v>0</v>
      </c>
      <c r="EK185" s="3">
        <v>0</v>
      </c>
      <c r="EL185" s="3">
        <v>0</v>
      </c>
      <c r="EM185" s="1" t="s">
        <v>154</v>
      </c>
      <c r="EN185" s="1" t="s">
        <v>157</v>
      </c>
      <c r="EO185" s="3">
        <v>12</v>
      </c>
      <c r="EP185" s="5">
        <v>390</v>
      </c>
      <c r="EQ185" s="3">
        <f>EP185/EO185*10</f>
        <v>325</v>
      </c>
      <c r="ER185" s="3">
        <v>22</v>
      </c>
      <c r="ES185" s="1" t="s">
        <v>160</v>
      </c>
      <c r="ET185" s="3">
        <v>2</v>
      </c>
      <c r="EU185" s="3">
        <v>3</v>
      </c>
      <c r="EV185" s="7">
        <f t="shared" si="248"/>
        <v>2.5</v>
      </c>
      <c r="EW185" s="1" t="s">
        <v>172</v>
      </c>
      <c r="EX185" s="3">
        <v>1</v>
      </c>
      <c r="EY185" s="3">
        <v>0</v>
      </c>
      <c r="EZ185" s="3">
        <v>0</v>
      </c>
      <c r="FA185" s="3">
        <v>0</v>
      </c>
      <c r="FB185" s="3">
        <v>0</v>
      </c>
      <c r="FC185" s="3">
        <v>0</v>
      </c>
      <c r="FD185" s="3">
        <v>0</v>
      </c>
      <c r="FE185" s="3">
        <v>0</v>
      </c>
      <c r="FF185" s="3">
        <v>0</v>
      </c>
      <c r="FG185" s="3">
        <v>0</v>
      </c>
      <c r="FH185" s="3">
        <v>0</v>
      </c>
      <c r="FI185" s="1" t="s">
        <v>619</v>
      </c>
      <c r="FJ185" s="1">
        <v>21889569</v>
      </c>
      <c r="FK185" s="1" t="s">
        <v>698</v>
      </c>
      <c r="FL185" s="1" t="s">
        <v>699</v>
      </c>
      <c r="FM185" s="1">
        <v>167</v>
      </c>
    </row>
    <row r="186" spans="1:169" x14ac:dyDescent="0.25">
      <c r="A186" s="1" t="s">
        <v>1079</v>
      </c>
      <c r="B186" s="1" t="s">
        <v>151</v>
      </c>
      <c r="C186" s="1" t="s">
        <v>1141</v>
      </c>
      <c r="D186" s="3" t="s">
        <v>1289</v>
      </c>
      <c r="E186" s="12" t="s">
        <v>1201</v>
      </c>
      <c r="F186" s="3" t="s">
        <v>1262</v>
      </c>
      <c r="G186" s="1" t="s">
        <v>635</v>
      </c>
      <c r="H186" s="1" t="s">
        <v>1510</v>
      </c>
      <c r="I186" s="1" t="s">
        <v>152</v>
      </c>
      <c r="J186" s="1" t="s">
        <v>159</v>
      </c>
      <c r="K186" s="1" t="s">
        <v>154</v>
      </c>
      <c r="L186" s="1" t="s">
        <v>154</v>
      </c>
      <c r="N186" s="3">
        <v>370</v>
      </c>
      <c r="O186" s="5">
        <v>370</v>
      </c>
      <c r="P186" s="3">
        <v>22</v>
      </c>
      <c r="Q186" s="1" t="s">
        <v>160</v>
      </c>
      <c r="R186" s="3">
        <v>2</v>
      </c>
      <c r="S186" s="3">
        <v>5</v>
      </c>
      <c r="T186" s="7">
        <f t="shared" si="249"/>
        <v>3.5</v>
      </c>
      <c r="U186" s="1" t="s">
        <v>700</v>
      </c>
      <c r="V186" s="3">
        <v>0</v>
      </c>
      <c r="W186" s="3">
        <v>1</v>
      </c>
      <c r="X186" s="3">
        <v>0</v>
      </c>
      <c r="Y186" s="3">
        <v>1</v>
      </c>
      <c r="Z186" s="3">
        <v>1</v>
      </c>
      <c r="AA186" s="3">
        <v>0</v>
      </c>
      <c r="AB186" s="3">
        <v>0</v>
      </c>
      <c r="AC186" s="3">
        <v>0</v>
      </c>
      <c r="AD186" s="3">
        <v>0</v>
      </c>
      <c r="AE186" s="3">
        <v>0</v>
      </c>
      <c r="AF186" s="3">
        <v>0</v>
      </c>
      <c r="AG186" s="1" t="s">
        <v>154</v>
      </c>
      <c r="AH186" s="1" t="s">
        <v>154</v>
      </c>
      <c r="AJ186" s="3">
        <v>380</v>
      </c>
      <c r="AK186" s="5">
        <v>380</v>
      </c>
      <c r="AL186" s="3">
        <v>22</v>
      </c>
      <c r="AM186" s="1" t="s">
        <v>160</v>
      </c>
      <c r="AN186" s="3">
        <v>2</v>
      </c>
      <c r="AO186" s="3">
        <v>5</v>
      </c>
      <c r="AP186" s="7">
        <f t="shared" si="250"/>
        <v>3.5</v>
      </c>
      <c r="AQ186" s="1" t="s">
        <v>700</v>
      </c>
      <c r="AR186" s="3">
        <v>0</v>
      </c>
      <c r="AS186" s="3">
        <v>1</v>
      </c>
      <c r="AT186" s="3">
        <v>0</v>
      </c>
      <c r="AU186" s="3">
        <v>1</v>
      </c>
      <c r="AV186" s="3">
        <v>1</v>
      </c>
      <c r="AW186" s="3">
        <v>0</v>
      </c>
      <c r="AX186" s="3">
        <v>0</v>
      </c>
      <c r="AY186" s="3">
        <v>0</v>
      </c>
      <c r="AZ186" s="3">
        <v>0</v>
      </c>
      <c r="BA186" s="3">
        <v>0</v>
      </c>
      <c r="BB186" s="3">
        <v>0</v>
      </c>
      <c r="BC186" s="1" t="s">
        <v>154</v>
      </c>
      <c r="BD186" s="1" t="s">
        <v>154</v>
      </c>
      <c r="BF186" s="3">
        <v>80</v>
      </c>
      <c r="BG186" s="5">
        <v>80</v>
      </c>
      <c r="BH186" s="3">
        <v>22</v>
      </c>
      <c r="BI186" s="1" t="s">
        <v>160</v>
      </c>
      <c r="BJ186" s="3">
        <v>1</v>
      </c>
      <c r="BK186" s="3">
        <v>3</v>
      </c>
      <c r="BL186" s="7">
        <f t="shared" si="244"/>
        <v>2</v>
      </c>
      <c r="BM186" s="1" t="s">
        <v>172</v>
      </c>
      <c r="BN186" s="3">
        <v>1</v>
      </c>
      <c r="BO186" s="3">
        <v>0</v>
      </c>
      <c r="BP186" s="3">
        <v>0</v>
      </c>
      <c r="BQ186" s="3">
        <v>0</v>
      </c>
      <c r="BR186" s="3">
        <v>0</v>
      </c>
      <c r="BS186" s="3">
        <v>0</v>
      </c>
      <c r="BT186" s="3">
        <v>0</v>
      </c>
      <c r="BU186" s="3">
        <v>0</v>
      </c>
      <c r="BV186" s="3">
        <v>0</v>
      </c>
      <c r="BW186" s="3">
        <v>0</v>
      </c>
      <c r="BX186" s="3">
        <v>0</v>
      </c>
      <c r="BY186" s="1" t="s">
        <v>157</v>
      </c>
      <c r="CH186" s="7"/>
      <c r="CU186" s="1" t="s">
        <v>154</v>
      </c>
      <c r="CV186" s="1" t="s">
        <v>154</v>
      </c>
      <c r="CW186" s="3">
        <v>75</v>
      </c>
      <c r="CX186" s="3">
        <v>80</v>
      </c>
      <c r="CY186" s="11">
        <f t="shared" si="245"/>
        <v>106.66666666666667</v>
      </c>
      <c r="CZ186" s="3">
        <v>22</v>
      </c>
      <c r="DA186" s="1" t="s">
        <v>160</v>
      </c>
      <c r="DB186" s="3">
        <v>2</v>
      </c>
      <c r="DC186" s="3">
        <v>3</v>
      </c>
      <c r="DD186" s="7">
        <f t="shared" si="246"/>
        <v>2.5</v>
      </c>
      <c r="DE186" s="1" t="s">
        <v>376</v>
      </c>
      <c r="DF186" s="3">
        <v>0</v>
      </c>
      <c r="DG186" s="3">
        <v>1</v>
      </c>
      <c r="DH186" s="3">
        <v>0</v>
      </c>
      <c r="DI186" s="3">
        <v>0</v>
      </c>
      <c r="DJ186" s="3">
        <v>0</v>
      </c>
      <c r="DK186" s="3">
        <v>0</v>
      </c>
      <c r="DL186" s="3">
        <v>0</v>
      </c>
      <c r="DM186" s="3">
        <v>0</v>
      </c>
      <c r="DN186" s="3">
        <v>0</v>
      </c>
      <c r="DO186" s="3">
        <v>0</v>
      </c>
      <c r="DP186" s="3">
        <v>0</v>
      </c>
      <c r="DQ186" s="1" t="s">
        <v>154</v>
      </c>
      <c r="DR186" s="1" t="s">
        <v>154</v>
      </c>
      <c r="DT186" s="3">
        <v>80</v>
      </c>
      <c r="DU186" s="5">
        <v>80</v>
      </c>
      <c r="DV186" s="3">
        <v>22</v>
      </c>
      <c r="DW186" s="1" t="s">
        <v>160</v>
      </c>
      <c r="DX186" s="3">
        <v>1</v>
      </c>
      <c r="DY186" s="3">
        <v>2</v>
      </c>
      <c r="DZ186" s="7">
        <f t="shared" si="247"/>
        <v>1.5</v>
      </c>
      <c r="EA186" s="1" t="s">
        <v>376</v>
      </c>
      <c r="EB186" s="3">
        <v>0</v>
      </c>
      <c r="EC186" s="3">
        <v>1</v>
      </c>
      <c r="ED186" s="3">
        <v>0</v>
      </c>
      <c r="EE186" s="3">
        <v>0</v>
      </c>
      <c r="EF186" s="3">
        <v>0</v>
      </c>
      <c r="EG186" s="3">
        <v>0</v>
      </c>
      <c r="EH186" s="3">
        <v>0</v>
      </c>
      <c r="EI186" s="3">
        <v>0</v>
      </c>
      <c r="EJ186" s="3">
        <v>0</v>
      </c>
      <c r="EK186" s="3">
        <v>0</v>
      </c>
      <c r="EL186" s="3">
        <v>0</v>
      </c>
      <c r="EM186" s="1" t="s">
        <v>154</v>
      </c>
      <c r="EN186" s="1" t="s">
        <v>157</v>
      </c>
      <c r="EO186" s="3">
        <v>12</v>
      </c>
      <c r="EP186" s="5">
        <v>390</v>
      </c>
      <c r="EQ186" s="3">
        <f>EP186/EO186*10</f>
        <v>325</v>
      </c>
      <c r="ER186" s="3">
        <v>22</v>
      </c>
      <c r="ES186" s="1" t="s">
        <v>160</v>
      </c>
      <c r="ET186" s="3">
        <v>2</v>
      </c>
      <c r="EU186" s="3">
        <v>3</v>
      </c>
      <c r="EV186" s="7">
        <f t="shared" si="248"/>
        <v>2.5</v>
      </c>
      <c r="EW186" s="1" t="s">
        <v>172</v>
      </c>
      <c r="EX186" s="3">
        <v>1</v>
      </c>
      <c r="EY186" s="3">
        <v>0</v>
      </c>
      <c r="EZ186" s="3">
        <v>0</v>
      </c>
      <c r="FA186" s="3">
        <v>0</v>
      </c>
      <c r="FB186" s="3">
        <v>0</v>
      </c>
      <c r="FC186" s="3">
        <v>0</v>
      </c>
      <c r="FD186" s="3">
        <v>0</v>
      </c>
      <c r="FE186" s="3">
        <v>0</v>
      </c>
      <c r="FF186" s="3">
        <v>0</v>
      </c>
      <c r="FG186" s="3">
        <v>0</v>
      </c>
      <c r="FH186" s="3">
        <v>0</v>
      </c>
      <c r="FI186" s="1" t="s">
        <v>619</v>
      </c>
      <c r="FJ186" s="1">
        <v>21889571</v>
      </c>
      <c r="FK186" s="1" t="s">
        <v>701</v>
      </c>
      <c r="FL186" s="1" t="s">
        <v>702</v>
      </c>
      <c r="FM186" s="1">
        <v>168</v>
      </c>
    </row>
    <row r="187" spans="1:169" x14ac:dyDescent="0.25">
      <c r="A187" s="1" t="s">
        <v>1089</v>
      </c>
      <c r="B187" s="1" t="s">
        <v>151</v>
      </c>
      <c r="C187" s="17" t="s">
        <v>1141</v>
      </c>
      <c r="D187" s="3" t="s">
        <v>1289</v>
      </c>
      <c r="E187" s="12" t="s">
        <v>1201</v>
      </c>
      <c r="F187" s="3" t="s">
        <v>1262</v>
      </c>
      <c r="G187" s="1" t="s">
        <v>635</v>
      </c>
      <c r="H187" s="1" t="s">
        <v>1609</v>
      </c>
      <c r="I187" s="1" t="s">
        <v>162</v>
      </c>
      <c r="J187" s="1" t="s">
        <v>159</v>
      </c>
      <c r="K187" s="1" t="s">
        <v>154</v>
      </c>
      <c r="L187" s="1" t="s">
        <v>154</v>
      </c>
      <c r="N187" s="3">
        <v>370</v>
      </c>
      <c r="O187" s="5">
        <v>370</v>
      </c>
      <c r="P187" s="3">
        <v>26</v>
      </c>
      <c r="Q187" s="1" t="s">
        <v>160</v>
      </c>
      <c r="R187" s="3">
        <v>3</v>
      </c>
      <c r="S187" s="3">
        <v>5</v>
      </c>
      <c r="T187" s="7">
        <f t="shared" si="249"/>
        <v>4</v>
      </c>
      <c r="U187" s="1" t="s">
        <v>703</v>
      </c>
      <c r="V187" s="3">
        <v>0</v>
      </c>
      <c r="W187" s="3">
        <v>1</v>
      </c>
      <c r="X187" s="3">
        <v>0</v>
      </c>
      <c r="Y187" s="3">
        <v>1</v>
      </c>
      <c r="Z187" s="3">
        <v>1</v>
      </c>
      <c r="AA187" s="3">
        <v>0</v>
      </c>
      <c r="AB187" s="3">
        <v>1</v>
      </c>
      <c r="AC187" s="3">
        <v>0</v>
      </c>
      <c r="AD187" s="3">
        <v>0</v>
      </c>
      <c r="AE187" s="3">
        <v>0</v>
      </c>
      <c r="AF187" s="3">
        <v>0</v>
      </c>
      <c r="AG187" s="1" t="s">
        <v>154</v>
      </c>
      <c r="AH187" s="1" t="s">
        <v>154</v>
      </c>
      <c r="AJ187" s="3">
        <v>380</v>
      </c>
      <c r="AK187" s="5">
        <v>380</v>
      </c>
      <c r="AL187" s="3">
        <v>26</v>
      </c>
      <c r="AM187" s="1" t="s">
        <v>160</v>
      </c>
      <c r="AN187" s="3">
        <v>3</v>
      </c>
      <c r="AO187" s="3">
        <v>6</v>
      </c>
      <c r="AP187" s="7">
        <f t="shared" si="250"/>
        <v>4.5</v>
      </c>
      <c r="AQ187" s="1" t="s">
        <v>156</v>
      </c>
      <c r="AR187" s="3">
        <v>1</v>
      </c>
      <c r="AS187" s="3">
        <v>0</v>
      </c>
      <c r="AT187" s="3">
        <v>0</v>
      </c>
      <c r="AU187" s="3">
        <v>1</v>
      </c>
      <c r="AV187" s="3">
        <v>1</v>
      </c>
      <c r="AW187" s="3">
        <v>0</v>
      </c>
      <c r="AX187" s="3">
        <v>0</v>
      </c>
      <c r="AY187" s="3">
        <v>0</v>
      </c>
      <c r="AZ187" s="3">
        <v>0</v>
      </c>
      <c r="BA187" s="3">
        <v>0</v>
      </c>
      <c r="BB187" s="3">
        <v>0</v>
      </c>
      <c r="BC187" s="1" t="s">
        <v>154</v>
      </c>
      <c r="BD187" s="1" t="s">
        <v>154</v>
      </c>
      <c r="BF187" s="3">
        <v>80</v>
      </c>
      <c r="BG187" s="5">
        <v>80</v>
      </c>
      <c r="BH187" s="3">
        <v>22</v>
      </c>
      <c r="BI187" s="1" t="s">
        <v>160</v>
      </c>
      <c r="BJ187" s="3">
        <v>2</v>
      </c>
      <c r="BK187" s="3">
        <v>3</v>
      </c>
      <c r="BL187" s="7">
        <f t="shared" si="244"/>
        <v>2.5</v>
      </c>
      <c r="BM187" s="1" t="s">
        <v>172</v>
      </c>
      <c r="BN187" s="3">
        <v>1</v>
      </c>
      <c r="BO187" s="3">
        <v>0</v>
      </c>
      <c r="BP187" s="3">
        <v>0</v>
      </c>
      <c r="BQ187" s="3">
        <v>0</v>
      </c>
      <c r="BR187" s="3">
        <v>0</v>
      </c>
      <c r="BS187" s="3">
        <v>0</v>
      </c>
      <c r="BT187" s="3">
        <v>0</v>
      </c>
      <c r="BU187" s="3">
        <v>0</v>
      </c>
      <c r="BV187" s="3">
        <v>0</v>
      </c>
      <c r="BW187" s="3">
        <v>0</v>
      </c>
      <c r="BX187" s="3">
        <v>0</v>
      </c>
      <c r="BY187" s="1" t="s">
        <v>157</v>
      </c>
      <c r="CH187" s="7"/>
      <c r="CU187" s="1" t="s">
        <v>154</v>
      </c>
      <c r="CV187" s="1" t="s">
        <v>154</v>
      </c>
      <c r="CW187" s="3">
        <v>80</v>
      </c>
      <c r="CX187" s="3">
        <v>90</v>
      </c>
      <c r="CY187" s="11">
        <f t="shared" si="245"/>
        <v>112.5</v>
      </c>
      <c r="CZ187" s="3">
        <v>22</v>
      </c>
      <c r="DA187" s="1" t="s">
        <v>160</v>
      </c>
      <c r="DB187" s="3">
        <v>2</v>
      </c>
      <c r="DC187" s="3">
        <v>3</v>
      </c>
      <c r="DD187" s="7">
        <f t="shared" si="246"/>
        <v>2.5</v>
      </c>
      <c r="DE187" s="1" t="s">
        <v>376</v>
      </c>
      <c r="DF187" s="3">
        <v>0</v>
      </c>
      <c r="DG187" s="3">
        <v>1</v>
      </c>
      <c r="DH187" s="3">
        <v>0</v>
      </c>
      <c r="DI187" s="3">
        <v>0</v>
      </c>
      <c r="DJ187" s="3">
        <v>0</v>
      </c>
      <c r="DK187" s="3">
        <v>0</v>
      </c>
      <c r="DL187" s="3">
        <v>0</v>
      </c>
      <c r="DM187" s="3">
        <v>0</v>
      </c>
      <c r="DN187" s="3">
        <v>0</v>
      </c>
      <c r="DO187" s="3">
        <v>0</v>
      </c>
      <c r="DP187" s="3">
        <v>0</v>
      </c>
      <c r="DQ187" s="1" t="s">
        <v>154</v>
      </c>
      <c r="DR187" s="1" t="s">
        <v>154</v>
      </c>
      <c r="DT187" s="3">
        <v>90</v>
      </c>
      <c r="DU187" s="5">
        <v>90</v>
      </c>
      <c r="DV187" s="3">
        <v>22</v>
      </c>
      <c r="DW187" s="1" t="s">
        <v>160</v>
      </c>
      <c r="DX187" s="3">
        <v>1</v>
      </c>
      <c r="DY187" s="3">
        <v>2</v>
      </c>
      <c r="DZ187" s="7">
        <f t="shared" si="247"/>
        <v>1.5</v>
      </c>
      <c r="EA187" s="1" t="s">
        <v>376</v>
      </c>
      <c r="EB187" s="3">
        <v>0</v>
      </c>
      <c r="EC187" s="3">
        <v>1</v>
      </c>
      <c r="ED187" s="3">
        <v>0</v>
      </c>
      <c r="EE187" s="3">
        <v>0</v>
      </c>
      <c r="EF187" s="3">
        <v>0</v>
      </c>
      <c r="EG187" s="3">
        <v>0</v>
      </c>
      <c r="EH187" s="3">
        <v>0</v>
      </c>
      <c r="EI187" s="3">
        <v>0</v>
      </c>
      <c r="EJ187" s="3">
        <v>0</v>
      </c>
      <c r="EK187" s="3">
        <v>0</v>
      </c>
      <c r="EL187" s="3">
        <v>0</v>
      </c>
      <c r="EM187" s="1" t="s">
        <v>154</v>
      </c>
      <c r="EN187" s="1" t="s">
        <v>157</v>
      </c>
      <c r="EO187" s="3">
        <v>12</v>
      </c>
      <c r="EP187" s="5">
        <v>400</v>
      </c>
      <c r="EQ187" s="9">
        <f>EP187/EO187*10</f>
        <v>333.33333333333337</v>
      </c>
      <c r="ER187" s="3">
        <v>22</v>
      </c>
      <c r="ES187" s="1" t="s">
        <v>160</v>
      </c>
      <c r="ET187" s="3">
        <v>1</v>
      </c>
      <c r="EU187" s="3">
        <v>2</v>
      </c>
      <c r="EV187" s="7">
        <f t="shared" si="248"/>
        <v>1.5</v>
      </c>
      <c r="EW187" s="1" t="s">
        <v>172</v>
      </c>
      <c r="EX187" s="3">
        <v>1</v>
      </c>
      <c r="EY187" s="3">
        <v>0</v>
      </c>
      <c r="EZ187" s="3">
        <v>0</v>
      </c>
      <c r="FA187" s="3">
        <v>0</v>
      </c>
      <c r="FB187" s="3">
        <v>0</v>
      </c>
      <c r="FC187" s="3">
        <v>0</v>
      </c>
      <c r="FD187" s="3">
        <v>0</v>
      </c>
      <c r="FE187" s="3">
        <v>0</v>
      </c>
      <c r="FF187" s="3">
        <v>0</v>
      </c>
      <c r="FG187" s="3">
        <v>0</v>
      </c>
      <c r="FH187" s="3">
        <v>0</v>
      </c>
      <c r="FI187" s="1" t="s">
        <v>619</v>
      </c>
      <c r="FJ187" s="1">
        <v>21889572</v>
      </c>
      <c r="FK187" s="1" t="s">
        <v>704</v>
      </c>
      <c r="FL187" s="1" t="s">
        <v>705</v>
      </c>
      <c r="FM187" s="1">
        <v>169</v>
      </c>
    </row>
    <row r="188" spans="1:169" x14ac:dyDescent="0.25">
      <c r="A188" s="1" t="s">
        <v>963</v>
      </c>
      <c r="B188" s="1" t="s">
        <v>569</v>
      </c>
      <c r="C188" s="1" t="s">
        <v>1147</v>
      </c>
      <c r="D188" s="3" t="s">
        <v>1288</v>
      </c>
      <c r="E188" s="26" t="s">
        <v>1220</v>
      </c>
      <c r="F188" s="3" t="s">
        <v>1221</v>
      </c>
      <c r="G188" s="1" t="s">
        <v>826</v>
      </c>
      <c r="H188" s="1" t="s">
        <v>1625</v>
      </c>
      <c r="I188" s="1" t="s">
        <v>162</v>
      </c>
      <c r="J188" s="1" t="s">
        <v>153</v>
      </c>
      <c r="K188" s="1" t="s">
        <v>154</v>
      </c>
      <c r="L188" s="1" t="s">
        <v>154</v>
      </c>
      <c r="N188" s="3">
        <v>235</v>
      </c>
      <c r="O188" s="5">
        <v>235</v>
      </c>
      <c r="P188" s="3">
        <v>24</v>
      </c>
      <c r="Q188" s="1" t="s">
        <v>160</v>
      </c>
      <c r="R188" s="3">
        <v>2</v>
      </c>
      <c r="S188" s="3">
        <v>3</v>
      </c>
      <c r="T188" s="7">
        <f t="shared" si="249"/>
        <v>2.5</v>
      </c>
      <c r="U188" s="1" t="s">
        <v>236</v>
      </c>
      <c r="V188" s="3">
        <v>1</v>
      </c>
      <c r="W188" s="3">
        <v>0</v>
      </c>
      <c r="X188" s="3">
        <v>0</v>
      </c>
      <c r="Y188" s="3">
        <v>1</v>
      </c>
      <c r="Z188" s="3">
        <v>0</v>
      </c>
      <c r="AA188" s="3">
        <v>0</v>
      </c>
      <c r="AB188" s="3">
        <v>1</v>
      </c>
      <c r="AC188" s="3">
        <v>0</v>
      </c>
      <c r="AD188" s="3">
        <v>0</v>
      </c>
      <c r="AE188" s="3">
        <v>0</v>
      </c>
      <c r="AF188" s="3">
        <v>0</v>
      </c>
      <c r="AG188" s="1" t="s">
        <v>154</v>
      </c>
      <c r="AH188" s="1" t="s">
        <v>154</v>
      </c>
      <c r="AJ188" s="3">
        <v>230</v>
      </c>
      <c r="AK188" s="5">
        <v>230</v>
      </c>
      <c r="AL188" s="3">
        <v>14</v>
      </c>
      <c r="AM188" s="1" t="s">
        <v>160</v>
      </c>
      <c r="AN188" s="3">
        <v>1</v>
      </c>
      <c r="AO188" s="3">
        <v>2</v>
      </c>
      <c r="AP188" s="7">
        <f t="shared" si="250"/>
        <v>1.5</v>
      </c>
      <c r="AQ188" s="1" t="s">
        <v>375</v>
      </c>
      <c r="AR188" s="3">
        <v>0</v>
      </c>
      <c r="AS188" s="3">
        <v>0</v>
      </c>
      <c r="AT188" s="3">
        <v>0</v>
      </c>
      <c r="AU188" s="3">
        <v>0</v>
      </c>
      <c r="AV188" s="3">
        <v>0</v>
      </c>
      <c r="AW188" s="3">
        <v>0</v>
      </c>
      <c r="AX188" s="3">
        <v>1</v>
      </c>
      <c r="AY188" s="3">
        <v>0</v>
      </c>
      <c r="AZ188" s="3">
        <v>0</v>
      </c>
      <c r="BA188" s="3">
        <v>0</v>
      </c>
      <c r="BB188" s="3">
        <v>0</v>
      </c>
      <c r="BC188" s="1" t="s">
        <v>154</v>
      </c>
      <c r="BD188" s="1" t="s">
        <v>154</v>
      </c>
      <c r="BF188" s="3">
        <v>100</v>
      </c>
      <c r="BG188" s="5">
        <v>100</v>
      </c>
      <c r="BH188" s="3">
        <v>19</v>
      </c>
      <c r="BI188" s="1" t="s">
        <v>160</v>
      </c>
      <c r="BJ188" s="3">
        <v>1</v>
      </c>
      <c r="BK188" s="3">
        <v>2</v>
      </c>
      <c r="BL188" s="7">
        <f t="shared" si="244"/>
        <v>1.5</v>
      </c>
      <c r="BM188" s="1" t="s">
        <v>178</v>
      </c>
      <c r="BN188" s="3">
        <v>1</v>
      </c>
      <c r="BO188" s="3">
        <v>0</v>
      </c>
      <c r="BP188" s="3">
        <v>0</v>
      </c>
      <c r="BQ188" s="3">
        <v>0</v>
      </c>
      <c r="BR188" s="3">
        <v>0</v>
      </c>
      <c r="BS188" s="3">
        <v>0</v>
      </c>
      <c r="BT188" s="3">
        <v>1</v>
      </c>
      <c r="BU188" s="3">
        <v>0</v>
      </c>
      <c r="BV188" s="3">
        <v>0</v>
      </c>
      <c r="BW188" s="3">
        <v>0</v>
      </c>
      <c r="BX188" s="3">
        <v>0</v>
      </c>
      <c r="BY188" s="1" t="s">
        <v>154</v>
      </c>
      <c r="BZ188" s="1" t="s">
        <v>154</v>
      </c>
      <c r="CB188" s="23">
        <v>30</v>
      </c>
      <c r="CC188" s="30"/>
      <c r="CD188" s="3">
        <v>32</v>
      </c>
      <c r="CE188" s="1" t="s">
        <v>160</v>
      </c>
      <c r="CF188" s="3">
        <v>1</v>
      </c>
      <c r="CG188" s="3">
        <v>1</v>
      </c>
      <c r="CH188" s="7">
        <f>AVERAGE(CF188:CG188)</f>
        <v>1</v>
      </c>
      <c r="CI188" s="1" t="s">
        <v>172</v>
      </c>
      <c r="CJ188" s="3">
        <v>1</v>
      </c>
      <c r="CK188" s="3">
        <v>0</v>
      </c>
      <c r="CL188" s="3">
        <v>0</v>
      </c>
      <c r="CM188" s="3">
        <v>0</v>
      </c>
      <c r="CN188" s="3">
        <v>0</v>
      </c>
      <c r="CO188" s="3">
        <v>0</v>
      </c>
      <c r="CP188" s="3">
        <v>0</v>
      </c>
      <c r="CQ188" s="3">
        <v>0</v>
      </c>
      <c r="CR188" s="3">
        <v>0</v>
      </c>
      <c r="CS188" s="3">
        <v>0</v>
      </c>
      <c r="CT188" s="3">
        <v>0</v>
      </c>
      <c r="CU188" s="1" t="s">
        <v>154</v>
      </c>
      <c r="CV188" s="1" t="s">
        <v>154</v>
      </c>
      <c r="CW188" s="3">
        <v>100</v>
      </c>
      <c r="CX188" s="3">
        <v>100</v>
      </c>
      <c r="CY188" s="4">
        <v>100</v>
      </c>
      <c r="CZ188" s="3">
        <v>19</v>
      </c>
      <c r="DA188" s="1" t="s">
        <v>160</v>
      </c>
      <c r="DB188" s="3">
        <v>1</v>
      </c>
      <c r="DC188" s="3">
        <v>2</v>
      </c>
      <c r="DD188" s="7">
        <f t="shared" si="246"/>
        <v>1.5</v>
      </c>
      <c r="DE188" s="1" t="s">
        <v>178</v>
      </c>
      <c r="DF188" s="3">
        <v>1</v>
      </c>
      <c r="DG188" s="3">
        <v>0</v>
      </c>
      <c r="DH188" s="3">
        <v>0</v>
      </c>
      <c r="DI188" s="3">
        <v>0</v>
      </c>
      <c r="DJ188" s="3">
        <v>0</v>
      </c>
      <c r="DK188" s="3">
        <v>0</v>
      </c>
      <c r="DL188" s="3">
        <v>1</v>
      </c>
      <c r="DM188" s="3">
        <v>0</v>
      </c>
      <c r="DN188" s="3">
        <v>0</v>
      </c>
      <c r="DO188" s="3">
        <v>0</v>
      </c>
      <c r="DP188" s="3">
        <v>0</v>
      </c>
      <c r="DQ188" s="1" t="s">
        <v>154</v>
      </c>
      <c r="DR188" s="1" t="s">
        <v>154</v>
      </c>
      <c r="DT188" s="3">
        <v>70</v>
      </c>
      <c r="DU188" s="5">
        <v>70</v>
      </c>
      <c r="DV188" s="3">
        <v>19</v>
      </c>
      <c r="DW188" s="1" t="s">
        <v>160</v>
      </c>
      <c r="DX188" s="3">
        <v>1</v>
      </c>
      <c r="DY188" s="3">
        <v>2</v>
      </c>
      <c r="DZ188" s="7">
        <f t="shared" si="247"/>
        <v>1.5</v>
      </c>
      <c r="EA188" s="1" t="s">
        <v>178</v>
      </c>
      <c r="EB188" s="3">
        <v>1</v>
      </c>
      <c r="EC188" s="3">
        <v>0</v>
      </c>
      <c r="ED188" s="3">
        <v>0</v>
      </c>
      <c r="EE188" s="3">
        <v>0</v>
      </c>
      <c r="EF188" s="3">
        <v>0</v>
      </c>
      <c r="EG188" s="3">
        <v>0</v>
      </c>
      <c r="EH188" s="3">
        <v>1</v>
      </c>
      <c r="EI188" s="3">
        <v>0</v>
      </c>
      <c r="EJ188" s="3">
        <v>0</v>
      </c>
      <c r="EK188" s="3">
        <v>0</v>
      </c>
      <c r="EL188" s="3">
        <v>0</v>
      </c>
      <c r="EM188" s="1" t="s">
        <v>154</v>
      </c>
      <c r="EN188" s="1" t="s">
        <v>154</v>
      </c>
      <c r="EP188" s="5">
        <v>400</v>
      </c>
      <c r="EQ188" s="3">
        <v>400</v>
      </c>
      <c r="ER188" s="3">
        <v>19</v>
      </c>
      <c r="ES188" s="1" t="s">
        <v>160</v>
      </c>
      <c r="ET188" s="3">
        <v>1</v>
      </c>
      <c r="EU188" s="3">
        <v>2</v>
      </c>
      <c r="EV188" s="7">
        <f t="shared" si="248"/>
        <v>1.5</v>
      </c>
      <c r="EW188" s="1" t="s">
        <v>172</v>
      </c>
      <c r="EX188" s="3">
        <v>1</v>
      </c>
      <c r="EY188" s="3">
        <v>0</v>
      </c>
      <c r="EZ188" s="3">
        <v>0</v>
      </c>
      <c r="FA188" s="3">
        <v>0</v>
      </c>
      <c r="FB188" s="3">
        <v>0</v>
      </c>
      <c r="FC188" s="3">
        <v>0</v>
      </c>
      <c r="FD188" s="3">
        <v>0</v>
      </c>
      <c r="FE188" s="3">
        <v>0</v>
      </c>
      <c r="FF188" s="3">
        <v>0</v>
      </c>
      <c r="FG188" s="3">
        <v>0</v>
      </c>
      <c r="FH188" s="3">
        <v>0</v>
      </c>
      <c r="FJ188" s="1">
        <v>21906356</v>
      </c>
      <c r="FK188" s="1" t="s">
        <v>827</v>
      </c>
      <c r="FL188" s="1" t="s">
        <v>828</v>
      </c>
      <c r="FM188" s="1">
        <v>206</v>
      </c>
    </row>
    <row r="189" spans="1:169" x14ac:dyDescent="0.25">
      <c r="A189" s="1" t="s">
        <v>964</v>
      </c>
      <c r="B189" s="1" t="s">
        <v>569</v>
      </c>
      <c r="C189" s="1" t="s">
        <v>1138</v>
      </c>
      <c r="D189" s="3" t="s">
        <v>1285</v>
      </c>
      <c r="E189" s="12" t="s">
        <v>1176</v>
      </c>
      <c r="F189" s="3" t="s">
        <v>1236</v>
      </c>
      <c r="G189" s="1" t="s">
        <v>811</v>
      </c>
      <c r="H189" s="1" t="s">
        <v>1316</v>
      </c>
      <c r="I189" s="1" t="s">
        <v>162</v>
      </c>
      <c r="J189" s="1" t="s">
        <v>159</v>
      </c>
      <c r="K189" s="1" t="s">
        <v>154</v>
      </c>
      <c r="L189" s="1" t="s">
        <v>154</v>
      </c>
      <c r="N189" s="3">
        <v>325</v>
      </c>
      <c r="O189" s="5">
        <v>325</v>
      </c>
      <c r="P189" s="3">
        <v>18</v>
      </c>
      <c r="Q189" s="1" t="s">
        <v>160</v>
      </c>
      <c r="R189" s="3">
        <v>2</v>
      </c>
      <c r="S189" s="3">
        <v>5</v>
      </c>
      <c r="T189" s="7">
        <f t="shared" si="249"/>
        <v>3.5</v>
      </c>
      <c r="U189" s="1" t="s">
        <v>508</v>
      </c>
      <c r="V189" s="3">
        <v>1</v>
      </c>
      <c r="W189" s="3">
        <v>1</v>
      </c>
      <c r="X189" s="3">
        <v>0</v>
      </c>
      <c r="Y189" s="3">
        <v>1</v>
      </c>
      <c r="Z189" s="3">
        <v>1</v>
      </c>
      <c r="AA189" s="3">
        <v>0</v>
      </c>
      <c r="AB189" s="3">
        <v>1</v>
      </c>
      <c r="AC189" s="3">
        <v>0</v>
      </c>
      <c r="AD189" s="3">
        <v>0</v>
      </c>
      <c r="AE189" s="3">
        <v>0</v>
      </c>
      <c r="AF189" s="3">
        <v>0</v>
      </c>
      <c r="AG189" s="1" t="s">
        <v>154</v>
      </c>
      <c r="AH189" s="1" t="s">
        <v>154</v>
      </c>
      <c r="AJ189" s="3">
        <v>325</v>
      </c>
      <c r="AK189" s="5">
        <v>325</v>
      </c>
      <c r="AL189" s="3">
        <v>18</v>
      </c>
      <c r="AM189" s="1" t="s">
        <v>160</v>
      </c>
      <c r="AN189" s="3">
        <v>2</v>
      </c>
      <c r="AO189" s="3">
        <v>5</v>
      </c>
      <c r="AP189" s="7">
        <f t="shared" si="250"/>
        <v>3.5</v>
      </c>
      <c r="AQ189" s="1" t="s">
        <v>805</v>
      </c>
      <c r="AR189" s="3">
        <v>1</v>
      </c>
      <c r="AS189" s="3">
        <v>1</v>
      </c>
      <c r="AT189" s="3">
        <v>1</v>
      </c>
      <c r="AU189" s="3">
        <v>1</v>
      </c>
      <c r="AV189" s="3">
        <v>0</v>
      </c>
      <c r="AW189" s="3">
        <v>0</v>
      </c>
      <c r="AX189" s="3">
        <v>1</v>
      </c>
      <c r="AY189" s="3">
        <v>0</v>
      </c>
      <c r="AZ189" s="3">
        <v>0</v>
      </c>
      <c r="BA189" s="3">
        <v>0</v>
      </c>
      <c r="BB189" s="3">
        <v>0</v>
      </c>
      <c r="BC189" s="1" t="s">
        <v>154</v>
      </c>
      <c r="BD189" s="1" t="s">
        <v>154</v>
      </c>
      <c r="BF189" s="3">
        <v>100</v>
      </c>
      <c r="BG189" s="5">
        <v>100</v>
      </c>
      <c r="BH189" s="3">
        <v>18</v>
      </c>
      <c r="BI189" s="1" t="s">
        <v>160</v>
      </c>
      <c r="BJ189" s="3">
        <v>1</v>
      </c>
      <c r="BK189" s="3">
        <v>2</v>
      </c>
      <c r="BL189" s="7">
        <f t="shared" si="244"/>
        <v>1.5</v>
      </c>
      <c r="BM189" s="1" t="s">
        <v>235</v>
      </c>
      <c r="BN189" s="3">
        <v>1</v>
      </c>
      <c r="BO189" s="3">
        <v>0</v>
      </c>
      <c r="BP189" s="3">
        <v>0</v>
      </c>
      <c r="BQ189" s="3">
        <v>1</v>
      </c>
      <c r="BR189" s="3">
        <v>0</v>
      </c>
      <c r="BS189" s="3">
        <v>0</v>
      </c>
      <c r="BT189" s="3">
        <v>0</v>
      </c>
      <c r="BU189" s="3">
        <v>0</v>
      </c>
      <c r="BV189" s="3">
        <v>0</v>
      </c>
      <c r="BW189" s="3">
        <v>0</v>
      </c>
      <c r="BX189" s="3">
        <v>0</v>
      </c>
      <c r="BY189" s="1" t="s">
        <v>154</v>
      </c>
      <c r="BZ189" s="1" t="s">
        <v>154</v>
      </c>
      <c r="CB189" s="3">
        <v>200</v>
      </c>
      <c r="CC189" s="5">
        <v>200</v>
      </c>
      <c r="CD189" s="3">
        <v>15</v>
      </c>
      <c r="CE189" s="1" t="s">
        <v>160</v>
      </c>
      <c r="CF189" s="3">
        <v>1</v>
      </c>
      <c r="CG189" s="3">
        <v>1</v>
      </c>
      <c r="CH189" s="7">
        <f>AVERAGE(CF189:CG189)</f>
        <v>1</v>
      </c>
      <c r="CI189" s="1" t="s">
        <v>172</v>
      </c>
      <c r="CJ189" s="3">
        <v>1</v>
      </c>
      <c r="CK189" s="3">
        <v>0</v>
      </c>
      <c r="CL189" s="3">
        <v>0</v>
      </c>
      <c r="CM189" s="3">
        <v>0</v>
      </c>
      <c r="CN189" s="3">
        <v>0</v>
      </c>
      <c r="CO189" s="3">
        <v>0</v>
      </c>
      <c r="CP189" s="3">
        <v>0</v>
      </c>
      <c r="CQ189" s="3">
        <v>0</v>
      </c>
      <c r="CR189" s="3">
        <v>0</v>
      </c>
      <c r="CS189" s="3">
        <v>0</v>
      </c>
      <c r="CT189" s="3">
        <v>0</v>
      </c>
      <c r="CU189" s="1" t="s">
        <v>154</v>
      </c>
      <c r="CV189" s="1" t="s">
        <v>154</v>
      </c>
      <c r="CW189" s="3">
        <v>1</v>
      </c>
      <c r="CX189" s="3">
        <v>100</v>
      </c>
      <c r="CY189" s="4">
        <v>100</v>
      </c>
      <c r="CZ189" s="3">
        <v>15</v>
      </c>
      <c r="DA189" s="1" t="s">
        <v>160</v>
      </c>
      <c r="DB189" s="3">
        <v>1</v>
      </c>
      <c r="DC189" s="3">
        <v>2</v>
      </c>
      <c r="DD189" s="7">
        <f t="shared" si="246"/>
        <v>1.5</v>
      </c>
      <c r="DE189" s="1" t="s">
        <v>374</v>
      </c>
      <c r="DF189" s="3">
        <v>1</v>
      </c>
      <c r="DG189" s="3">
        <v>1</v>
      </c>
      <c r="DH189" s="3">
        <v>0</v>
      </c>
      <c r="DI189" s="3">
        <v>1</v>
      </c>
      <c r="DJ189" s="3">
        <v>0</v>
      </c>
      <c r="DK189" s="3">
        <v>0</v>
      </c>
      <c r="DL189" s="3">
        <v>1</v>
      </c>
      <c r="DM189" s="3">
        <v>0</v>
      </c>
      <c r="DN189" s="3">
        <v>0</v>
      </c>
      <c r="DO189" s="3">
        <v>0</v>
      </c>
      <c r="DP189" s="3">
        <v>0</v>
      </c>
      <c r="DQ189" s="1" t="s">
        <v>154</v>
      </c>
      <c r="DR189" s="1" t="s">
        <v>154</v>
      </c>
      <c r="DT189" s="3">
        <v>80</v>
      </c>
      <c r="DU189" s="5">
        <v>80</v>
      </c>
      <c r="DV189" s="3">
        <v>15</v>
      </c>
      <c r="DW189" s="1" t="s">
        <v>160</v>
      </c>
      <c r="DX189" s="3">
        <v>1</v>
      </c>
      <c r="DY189" s="3">
        <v>2</v>
      </c>
      <c r="DZ189" s="7">
        <f t="shared" si="247"/>
        <v>1.5</v>
      </c>
      <c r="EA189" s="1" t="s">
        <v>797</v>
      </c>
      <c r="EB189" s="3">
        <v>1</v>
      </c>
      <c r="EC189" s="3">
        <v>0</v>
      </c>
      <c r="ED189" s="3">
        <v>1</v>
      </c>
      <c r="EE189" s="3">
        <v>1</v>
      </c>
      <c r="EF189" s="3">
        <v>0</v>
      </c>
      <c r="EG189" s="3">
        <v>0</v>
      </c>
      <c r="EH189" s="3">
        <v>1</v>
      </c>
      <c r="EI189" s="3">
        <v>0</v>
      </c>
      <c r="EJ189" s="3">
        <v>0</v>
      </c>
      <c r="EK189" s="3">
        <v>0</v>
      </c>
      <c r="EL189" s="3">
        <v>0</v>
      </c>
      <c r="EM189" s="1" t="s">
        <v>154</v>
      </c>
      <c r="EN189" s="1" t="s">
        <v>154</v>
      </c>
      <c r="EP189" s="5">
        <v>480</v>
      </c>
      <c r="EQ189" s="3">
        <v>480</v>
      </c>
      <c r="ER189" s="3">
        <v>15</v>
      </c>
      <c r="ES189" s="1" t="s">
        <v>160</v>
      </c>
      <c r="ET189" s="3">
        <v>1</v>
      </c>
      <c r="EU189" s="3">
        <v>2</v>
      </c>
      <c r="EV189" s="7">
        <f t="shared" si="248"/>
        <v>1.5</v>
      </c>
      <c r="EW189" s="1" t="s">
        <v>805</v>
      </c>
      <c r="EX189" s="3">
        <v>1</v>
      </c>
      <c r="EY189" s="3">
        <v>1</v>
      </c>
      <c r="EZ189" s="3">
        <v>1</v>
      </c>
      <c r="FA189" s="3">
        <v>1</v>
      </c>
      <c r="FB189" s="3">
        <v>0</v>
      </c>
      <c r="FC189" s="3">
        <v>0</v>
      </c>
      <c r="FD189" s="3">
        <v>1</v>
      </c>
      <c r="FE189" s="3">
        <v>0</v>
      </c>
      <c r="FF189" s="3">
        <v>0</v>
      </c>
      <c r="FG189" s="3">
        <v>0</v>
      </c>
      <c r="FH189" s="3">
        <v>0</v>
      </c>
      <c r="FJ189" s="1">
        <v>21904403</v>
      </c>
      <c r="FK189" s="1" t="s">
        <v>812</v>
      </c>
      <c r="FL189" s="1" t="s">
        <v>813</v>
      </c>
      <c r="FM189" s="1">
        <v>201</v>
      </c>
    </row>
    <row r="190" spans="1:169" x14ac:dyDescent="0.25">
      <c r="A190" s="1" t="s">
        <v>922</v>
      </c>
      <c r="B190" s="1" t="s">
        <v>168</v>
      </c>
      <c r="C190" s="1" t="s">
        <v>512</v>
      </c>
      <c r="D190" s="3" t="s">
        <v>1294</v>
      </c>
      <c r="E190" s="12" t="s">
        <v>1217</v>
      </c>
      <c r="F190" s="3" t="s">
        <v>1279</v>
      </c>
      <c r="G190" s="1" t="s">
        <v>507</v>
      </c>
      <c r="H190" s="1" t="s">
        <v>1393</v>
      </c>
      <c r="I190" s="1" t="s">
        <v>162</v>
      </c>
      <c r="J190" s="1" t="s">
        <v>153</v>
      </c>
      <c r="K190" s="1" t="s">
        <v>154</v>
      </c>
      <c r="L190" s="1" t="s">
        <v>154</v>
      </c>
      <c r="N190" s="3">
        <v>360</v>
      </c>
      <c r="O190" s="5">
        <v>360</v>
      </c>
      <c r="P190" s="3">
        <v>18</v>
      </c>
      <c r="Q190" s="1" t="s">
        <v>160</v>
      </c>
      <c r="R190" s="3">
        <v>1</v>
      </c>
      <c r="T190" s="7">
        <f t="shared" si="249"/>
        <v>1</v>
      </c>
      <c r="U190" s="1" t="s">
        <v>508</v>
      </c>
      <c r="V190" s="3">
        <v>1</v>
      </c>
      <c r="W190" s="3">
        <v>1</v>
      </c>
      <c r="X190" s="3">
        <v>0</v>
      </c>
      <c r="Y190" s="3">
        <v>1</v>
      </c>
      <c r="Z190" s="3">
        <v>1</v>
      </c>
      <c r="AA190" s="3">
        <v>0</v>
      </c>
      <c r="AB190" s="3">
        <v>1</v>
      </c>
      <c r="AC190" s="3">
        <v>0</v>
      </c>
      <c r="AD190" s="3">
        <v>0</v>
      </c>
      <c r="AE190" s="3">
        <v>0</v>
      </c>
      <c r="AF190" s="3">
        <v>0</v>
      </c>
      <c r="AG190" s="1" t="s">
        <v>154</v>
      </c>
      <c r="AH190" s="1" t="s">
        <v>154</v>
      </c>
      <c r="AJ190" s="3">
        <v>360</v>
      </c>
      <c r="AK190" s="5">
        <v>360</v>
      </c>
      <c r="AL190" s="3">
        <v>18</v>
      </c>
      <c r="AM190" s="1" t="s">
        <v>160</v>
      </c>
      <c r="AN190" s="3">
        <v>1</v>
      </c>
      <c r="AP190" s="7">
        <f t="shared" si="250"/>
        <v>1</v>
      </c>
      <c r="AQ190" s="1" t="s">
        <v>508</v>
      </c>
      <c r="AR190" s="3">
        <v>1</v>
      </c>
      <c r="AS190" s="3">
        <v>1</v>
      </c>
      <c r="AT190" s="3">
        <v>0</v>
      </c>
      <c r="AU190" s="3">
        <v>1</v>
      </c>
      <c r="AV190" s="3">
        <v>1</v>
      </c>
      <c r="AW190" s="3">
        <v>0</v>
      </c>
      <c r="AX190" s="3">
        <v>1</v>
      </c>
      <c r="AY190" s="3">
        <v>0</v>
      </c>
      <c r="AZ190" s="3">
        <v>0</v>
      </c>
      <c r="BA190" s="3">
        <v>0</v>
      </c>
      <c r="BB190" s="3">
        <v>0</v>
      </c>
      <c r="BC190" s="1" t="s">
        <v>154</v>
      </c>
      <c r="BD190" s="1" t="s">
        <v>154</v>
      </c>
      <c r="BF190" s="3">
        <v>100</v>
      </c>
      <c r="BG190" s="5">
        <v>100</v>
      </c>
      <c r="BH190" s="3">
        <v>23</v>
      </c>
      <c r="BI190" s="1" t="s">
        <v>160</v>
      </c>
      <c r="BJ190" s="3">
        <v>1</v>
      </c>
      <c r="BL190" s="7">
        <f t="shared" si="244"/>
        <v>1</v>
      </c>
      <c r="BM190" s="1" t="s">
        <v>167</v>
      </c>
      <c r="BN190" s="3">
        <v>1</v>
      </c>
      <c r="BO190" s="3">
        <v>1</v>
      </c>
      <c r="BP190" s="3">
        <v>0</v>
      </c>
      <c r="BQ190" s="3">
        <v>0</v>
      </c>
      <c r="BR190" s="3">
        <v>0</v>
      </c>
      <c r="BS190" s="3">
        <v>0</v>
      </c>
      <c r="BT190" s="3">
        <v>1</v>
      </c>
      <c r="BU190" s="3">
        <v>0</v>
      </c>
      <c r="BV190" s="3">
        <v>0</v>
      </c>
      <c r="BW190" s="3">
        <v>0</v>
      </c>
      <c r="BX190" s="3">
        <v>0</v>
      </c>
      <c r="BY190" s="1" t="s">
        <v>157</v>
      </c>
      <c r="CH190" s="7"/>
      <c r="CU190" s="1" t="s">
        <v>154</v>
      </c>
      <c r="CV190" s="1" t="s">
        <v>154</v>
      </c>
      <c r="CW190" s="3">
        <v>70</v>
      </c>
      <c r="CX190" s="3">
        <v>150</v>
      </c>
      <c r="CY190" s="11">
        <f t="shared" ref="CY190:CY198" si="251">CX190/CW190*100</f>
        <v>214.28571428571428</v>
      </c>
      <c r="CZ190" s="3">
        <v>23</v>
      </c>
      <c r="DA190" s="1" t="s">
        <v>160</v>
      </c>
      <c r="DB190" s="3">
        <v>1</v>
      </c>
      <c r="DD190" s="7">
        <f t="shared" si="246"/>
        <v>1</v>
      </c>
      <c r="DE190" s="1" t="s">
        <v>374</v>
      </c>
      <c r="DF190" s="3">
        <v>1</v>
      </c>
      <c r="DG190" s="3">
        <v>1</v>
      </c>
      <c r="DH190" s="3">
        <v>0</v>
      </c>
      <c r="DI190" s="3">
        <v>1</v>
      </c>
      <c r="DJ190" s="3">
        <v>0</v>
      </c>
      <c r="DK190" s="3">
        <v>0</v>
      </c>
      <c r="DL190" s="3">
        <v>1</v>
      </c>
      <c r="DM190" s="3">
        <v>0</v>
      </c>
      <c r="DN190" s="3">
        <v>0</v>
      </c>
      <c r="DO190" s="3">
        <v>0</v>
      </c>
      <c r="DP190" s="3">
        <v>0</v>
      </c>
      <c r="DQ190" s="1" t="s">
        <v>154</v>
      </c>
      <c r="DR190" s="1" t="s">
        <v>154</v>
      </c>
      <c r="DT190" s="3">
        <v>80</v>
      </c>
      <c r="DU190" s="5">
        <v>80</v>
      </c>
      <c r="DV190" s="3">
        <v>29</v>
      </c>
      <c r="DW190" s="1" t="s">
        <v>160</v>
      </c>
      <c r="DX190" s="3">
        <v>0</v>
      </c>
      <c r="DZ190" s="7">
        <f t="shared" si="247"/>
        <v>0</v>
      </c>
      <c r="EA190" s="1" t="s">
        <v>508</v>
      </c>
      <c r="EB190" s="3">
        <v>1</v>
      </c>
      <c r="EC190" s="3">
        <v>1</v>
      </c>
      <c r="ED190" s="3">
        <v>0</v>
      </c>
      <c r="EE190" s="3">
        <v>1</v>
      </c>
      <c r="EF190" s="3">
        <v>1</v>
      </c>
      <c r="EG190" s="3">
        <v>0</v>
      </c>
      <c r="EH190" s="3">
        <v>1</v>
      </c>
      <c r="EI190" s="3">
        <v>0</v>
      </c>
      <c r="EJ190" s="3">
        <v>0</v>
      </c>
      <c r="EK190" s="3">
        <v>0</v>
      </c>
      <c r="EL190" s="3">
        <v>0</v>
      </c>
      <c r="EM190" s="1" t="s">
        <v>154</v>
      </c>
      <c r="EN190" s="1" t="s">
        <v>157</v>
      </c>
      <c r="EO190" s="3">
        <v>8</v>
      </c>
      <c r="EP190" s="5">
        <v>400</v>
      </c>
      <c r="EQ190" s="3">
        <f>EP190/EO190*10</f>
        <v>500</v>
      </c>
      <c r="ER190" s="3">
        <v>29</v>
      </c>
      <c r="ES190" s="1" t="s">
        <v>160</v>
      </c>
      <c r="ET190" s="3">
        <v>1</v>
      </c>
      <c r="EV190" s="7">
        <f t="shared" si="248"/>
        <v>1</v>
      </c>
      <c r="EW190" s="1" t="s">
        <v>509</v>
      </c>
      <c r="EX190" s="3">
        <v>0</v>
      </c>
      <c r="EY190" s="3">
        <v>0</v>
      </c>
      <c r="EZ190" s="3">
        <v>0</v>
      </c>
      <c r="FA190" s="3">
        <v>1</v>
      </c>
      <c r="FB190" s="3">
        <v>1</v>
      </c>
      <c r="FC190" s="3">
        <v>0</v>
      </c>
      <c r="FD190" s="3">
        <v>1</v>
      </c>
      <c r="FE190" s="3">
        <v>0</v>
      </c>
      <c r="FF190" s="3">
        <v>0</v>
      </c>
      <c r="FG190" s="3">
        <v>0</v>
      </c>
      <c r="FH190" s="3">
        <v>0</v>
      </c>
      <c r="FJ190" s="1">
        <v>21783207</v>
      </c>
      <c r="FK190" s="1" t="s">
        <v>510</v>
      </c>
      <c r="FL190" s="1" t="s">
        <v>511</v>
      </c>
      <c r="FM190" s="1">
        <v>100</v>
      </c>
    </row>
    <row r="191" spans="1:169" x14ac:dyDescent="0.25">
      <c r="A191" s="1" t="s">
        <v>1035</v>
      </c>
      <c r="B191" s="1" t="s">
        <v>169</v>
      </c>
      <c r="C191" s="17" t="s">
        <v>1142</v>
      </c>
      <c r="D191" s="3" t="s">
        <v>1290</v>
      </c>
      <c r="E191" s="12" t="s">
        <v>1210</v>
      </c>
      <c r="F191" s="3" t="s">
        <v>1271</v>
      </c>
      <c r="G191" s="1" t="s">
        <v>550</v>
      </c>
      <c r="H191" s="1" t="s">
        <v>1614</v>
      </c>
      <c r="I191" s="1" t="s">
        <v>162</v>
      </c>
      <c r="J191" s="1" t="s">
        <v>159</v>
      </c>
      <c r="K191" s="1" t="s">
        <v>154</v>
      </c>
      <c r="L191" s="1" t="s">
        <v>154</v>
      </c>
      <c r="N191" s="3">
        <v>360</v>
      </c>
      <c r="O191" s="5">
        <v>360</v>
      </c>
      <c r="P191" s="3">
        <v>13</v>
      </c>
      <c r="Q191" s="1" t="s">
        <v>155</v>
      </c>
      <c r="R191" s="3">
        <v>2</v>
      </c>
      <c r="S191" s="3">
        <v>7</v>
      </c>
      <c r="T191" s="7">
        <f t="shared" si="249"/>
        <v>4.5</v>
      </c>
      <c r="U191" s="1" t="s">
        <v>551</v>
      </c>
      <c r="V191" s="3">
        <v>1</v>
      </c>
      <c r="W191" s="3">
        <v>0</v>
      </c>
      <c r="X191" s="3">
        <v>1</v>
      </c>
      <c r="Y191" s="3">
        <v>1</v>
      </c>
      <c r="Z191" s="3">
        <v>1</v>
      </c>
      <c r="AA191" s="3">
        <v>0</v>
      </c>
      <c r="AB191" s="3">
        <v>0</v>
      </c>
      <c r="AC191" s="3">
        <v>0</v>
      </c>
      <c r="AD191" s="3">
        <v>0</v>
      </c>
      <c r="AE191" s="3">
        <v>0</v>
      </c>
      <c r="AF191" s="3">
        <v>0</v>
      </c>
      <c r="AG191" s="1" t="s">
        <v>154</v>
      </c>
      <c r="AH191" s="1" t="s">
        <v>154</v>
      </c>
      <c r="AJ191" s="3">
        <v>350</v>
      </c>
      <c r="AK191" s="5">
        <v>350</v>
      </c>
      <c r="AL191" s="3">
        <v>13</v>
      </c>
      <c r="AM191" s="1" t="s">
        <v>155</v>
      </c>
      <c r="AN191" s="3">
        <v>3</v>
      </c>
      <c r="AO191" s="3">
        <v>7</v>
      </c>
      <c r="AP191" s="7">
        <f t="shared" si="250"/>
        <v>5</v>
      </c>
      <c r="AQ191" s="1" t="s">
        <v>551</v>
      </c>
      <c r="AR191" s="3">
        <v>1</v>
      </c>
      <c r="AS191" s="3">
        <v>0</v>
      </c>
      <c r="AT191" s="3">
        <v>1</v>
      </c>
      <c r="AU191" s="3">
        <v>1</v>
      </c>
      <c r="AV191" s="3">
        <v>1</v>
      </c>
      <c r="AW191" s="3">
        <v>0</v>
      </c>
      <c r="AX191" s="3">
        <v>0</v>
      </c>
      <c r="AY191" s="3">
        <v>0</v>
      </c>
      <c r="AZ191" s="3">
        <v>0</v>
      </c>
      <c r="BA191" s="3">
        <v>0</v>
      </c>
      <c r="BB191" s="3">
        <v>0</v>
      </c>
      <c r="BC191" s="1" t="s">
        <v>154</v>
      </c>
      <c r="BD191" s="1" t="s">
        <v>154</v>
      </c>
      <c r="BF191" s="3">
        <v>60</v>
      </c>
      <c r="BG191" s="5">
        <v>60</v>
      </c>
      <c r="BH191" s="3">
        <v>13</v>
      </c>
      <c r="BI191" s="1" t="s">
        <v>160</v>
      </c>
      <c r="BJ191" s="3">
        <v>2</v>
      </c>
      <c r="BK191" s="3">
        <v>3</v>
      </c>
      <c r="BL191" s="7">
        <f t="shared" si="244"/>
        <v>2.5</v>
      </c>
      <c r="BM191" s="1" t="s">
        <v>414</v>
      </c>
      <c r="BN191" s="3">
        <v>1</v>
      </c>
      <c r="BO191" s="3">
        <v>0</v>
      </c>
      <c r="BP191" s="3">
        <v>1</v>
      </c>
      <c r="BQ191" s="3">
        <v>1</v>
      </c>
      <c r="BR191" s="3">
        <v>0</v>
      </c>
      <c r="BS191" s="3">
        <v>0</v>
      </c>
      <c r="BT191" s="3">
        <v>0</v>
      </c>
      <c r="BU191" s="3">
        <v>0</v>
      </c>
      <c r="BV191" s="3">
        <v>0</v>
      </c>
      <c r="BW191" s="3">
        <v>0</v>
      </c>
      <c r="BX191" s="3">
        <v>0</v>
      </c>
      <c r="BY191" s="1" t="s">
        <v>154</v>
      </c>
      <c r="BZ191" s="1" t="s">
        <v>154</v>
      </c>
      <c r="CB191" s="3">
        <v>200</v>
      </c>
      <c r="CC191" s="5">
        <v>200</v>
      </c>
      <c r="CD191" s="3">
        <v>23</v>
      </c>
      <c r="CE191" s="1" t="s">
        <v>155</v>
      </c>
      <c r="CF191" s="3">
        <v>1</v>
      </c>
      <c r="CG191" s="3">
        <v>2</v>
      </c>
      <c r="CH191" s="7">
        <f t="shared" ref="CH191:CH198" si="252">AVERAGE(CF191:CG191)</f>
        <v>1.5</v>
      </c>
      <c r="CI191" s="1" t="s">
        <v>235</v>
      </c>
      <c r="CJ191" s="3">
        <v>1</v>
      </c>
      <c r="CK191" s="3">
        <v>0</v>
      </c>
      <c r="CL191" s="3">
        <v>0</v>
      </c>
      <c r="CM191" s="3">
        <v>1</v>
      </c>
      <c r="CN191" s="3">
        <v>0</v>
      </c>
      <c r="CO191" s="3">
        <v>0</v>
      </c>
      <c r="CP191" s="3">
        <v>0</v>
      </c>
      <c r="CQ191" s="3">
        <v>0</v>
      </c>
      <c r="CR191" s="3">
        <v>0</v>
      </c>
      <c r="CS191" s="3">
        <v>0</v>
      </c>
      <c r="CT191" s="3">
        <v>0</v>
      </c>
      <c r="CU191" s="1" t="s">
        <v>154</v>
      </c>
      <c r="CV191" s="1" t="s">
        <v>154</v>
      </c>
      <c r="CW191" s="3">
        <v>80</v>
      </c>
      <c r="CX191" s="3">
        <v>70</v>
      </c>
      <c r="CY191" s="11">
        <f t="shared" si="251"/>
        <v>87.5</v>
      </c>
      <c r="CZ191" s="3">
        <v>13</v>
      </c>
      <c r="DA191" s="1" t="s">
        <v>160</v>
      </c>
      <c r="DB191" s="3">
        <v>2</v>
      </c>
      <c r="DC191" s="3">
        <v>3</v>
      </c>
      <c r="DD191" s="7">
        <f t="shared" si="246"/>
        <v>2.5</v>
      </c>
      <c r="DE191" s="1" t="s">
        <v>235</v>
      </c>
      <c r="DF191" s="3">
        <v>1</v>
      </c>
      <c r="DG191" s="3">
        <v>0</v>
      </c>
      <c r="DH191" s="3">
        <v>0</v>
      </c>
      <c r="DI191" s="3">
        <v>1</v>
      </c>
      <c r="DJ191" s="3">
        <v>0</v>
      </c>
      <c r="DK191" s="3">
        <v>0</v>
      </c>
      <c r="DL191" s="3">
        <v>0</v>
      </c>
      <c r="DM191" s="3">
        <v>0</v>
      </c>
      <c r="DN191" s="3">
        <v>0</v>
      </c>
      <c r="DO191" s="3">
        <v>0</v>
      </c>
      <c r="DP191" s="3">
        <v>0</v>
      </c>
      <c r="DQ191" s="1" t="s">
        <v>154</v>
      </c>
      <c r="DR191" s="1" t="s">
        <v>154</v>
      </c>
      <c r="DT191" s="3">
        <v>80</v>
      </c>
      <c r="DU191" s="5">
        <v>80</v>
      </c>
      <c r="DV191" s="3">
        <v>13</v>
      </c>
      <c r="DW191" s="1" t="s">
        <v>160</v>
      </c>
      <c r="DX191" s="3">
        <v>1</v>
      </c>
      <c r="DY191" s="3">
        <v>2</v>
      </c>
      <c r="DZ191" s="7">
        <f t="shared" si="247"/>
        <v>1.5</v>
      </c>
      <c r="EA191" s="1" t="s">
        <v>235</v>
      </c>
      <c r="EB191" s="3">
        <v>1</v>
      </c>
      <c r="EC191" s="3">
        <v>0</v>
      </c>
      <c r="ED191" s="3">
        <v>0</v>
      </c>
      <c r="EE191" s="3">
        <v>1</v>
      </c>
      <c r="EF191" s="3">
        <v>0</v>
      </c>
      <c r="EG191" s="3">
        <v>0</v>
      </c>
      <c r="EH191" s="3">
        <v>0</v>
      </c>
      <c r="EI191" s="3">
        <v>0</v>
      </c>
      <c r="EJ191" s="3">
        <v>0</v>
      </c>
      <c r="EK191" s="3">
        <v>0</v>
      </c>
      <c r="EL191" s="3">
        <v>0</v>
      </c>
      <c r="EM191" s="1" t="s">
        <v>154</v>
      </c>
      <c r="EN191" s="1" t="s">
        <v>154</v>
      </c>
      <c r="EP191" s="5">
        <v>350</v>
      </c>
      <c r="EQ191" s="3">
        <v>350</v>
      </c>
      <c r="ER191" s="3">
        <v>13</v>
      </c>
      <c r="ES191" s="1" t="s">
        <v>160</v>
      </c>
      <c r="ET191" s="3">
        <v>1</v>
      </c>
      <c r="EU191" s="3">
        <v>2</v>
      </c>
      <c r="EV191" s="7">
        <f t="shared" si="248"/>
        <v>1.5</v>
      </c>
      <c r="EW191" s="1" t="s">
        <v>235</v>
      </c>
      <c r="EX191" s="3">
        <v>1</v>
      </c>
      <c r="EY191" s="3">
        <v>0</v>
      </c>
      <c r="EZ191" s="3">
        <v>0</v>
      </c>
      <c r="FA191" s="3">
        <v>1</v>
      </c>
      <c r="FB191" s="3">
        <v>0</v>
      </c>
      <c r="FC191" s="3">
        <v>0</v>
      </c>
      <c r="FD191" s="3">
        <v>0</v>
      </c>
      <c r="FE191" s="3">
        <v>0</v>
      </c>
      <c r="FF191" s="3">
        <v>0</v>
      </c>
      <c r="FG191" s="3">
        <v>0</v>
      </c>
      <c r="FH191" s="3">
        <v>0</v>
      </c>
      <c r="FI191" s="1" t="s">
        <v>544</v>
      </c>
      <c r="FJ191" s="1">
        <v>21821778</v>
      </c>
      <c r="FK191" s="1" t="s">
        <v>552</v>
      </c>
      <c r="FL191" s="1" t="s">
        <v>553</v>
      </c>
      <c r="FM191" s="1">
        <v>112</v>
      </c>
    </row>
    <row r="192" spans="1:169" x14ac:dyDescent="0.25">
      <c r="A192" s="1" t="s">
        <v>1036</v>
      </c>
      <c r="B192" s="1" t="s">
        <v>169</v>
      </c>
      <c r="C192" s="17" t="s">
        <v>1142</v>
      </c>
      <c r="D192" s="3" t="s">
        <v>1290</v>
      </c>
      <c r="E192" s="12" t="s">
        <v>1210</v>
      </c>
      <c r="F192" s="3" t="s">
        <v>1271</v>
      </c>
      <c r="G192" s="1" t="s">
        <v>554</v>
      </c>
      <c r="H192" s="1" t="s">
        <v>1615</v>
      </c>
      <c r="I192" s="1" t="s">
        <v>165</v>
      </c>
      <c r="J192" s="1" t="s">
        <v>159</v>
      </c>
      <c r="K192" s="1" t="s">
        <v>154</v>
      </c>
      <c r="L192" s="1" t="s">
        <v>154</v>
      </c>
      <c r="N192" s="3">
        <v>360</v>
      </c>
      <c r="O192" s="5">
        <v>360</v>
      </c>
      <c r="P192" s="3">
        <v>13</v>
      </c>
      <c r="Q192" s="1" t="s">
        <v>155</v>
      </c>
      <c r="R192" s="3">
        <v>2</v>
      </c>
      <c r="S192" s="3">
        <v>7</v>
      </c>
      <c r="T192" s="7">
        <f t="shared" si="249"/>
        <v>4.5</v>
      </c>
      <c r="U192" s="1" t="s">
        <v>235</v>
      </c>
      <c r="V192" s="3">
        <v>1</v>
      </c>
      <c r="W192" s="3">
        <v>0</v>
      </c>
      <c r="X192" s="3">
        <v>0</v>
      </c>
      <c r="Y192" s="3">
        <v>1</v>
      </c>
      <c r="Z192" s="3">
        <v>0</v>
      </c>
      <c r="AA192" s="3">
        <v>0</v>
      </c>
      <c r="AB192" s="3">
        <v>0</v>
      </c>
      <c r="AC192" s="3">
        <v>0</v>
      </c>
      <c r="AD192" s="3">
        <v>0</v>
      </c>
      <c r="AE192" s="3">
        <v>0</v>
      </c>
      <c r="AF192" s="3">
        <v>0</v>
      </c>
      <c r="AG192" s="1" t="s">
        <v>154</v>
      </c>
      <c r="AH192" s="1" t="s">
        <v>154</v>
      </c>
      <c r="AJ192" s="3">
        <v>350</v>
      </c>
      <c r="AK192" s="5">
        <v>350</v>
      </c>
      <c r="AL192" s="3">
        <v>13</v>
      </c>
      <c r="AM192" s="1" t="s">
        <v>155</v>
      </c>
      <c r="AN192" s="3">
        <v>2</v>
      </c>
      <c r="AO192" s="3">
        <v>7</v>
      </c>
      <c r="AP192" s="7">
        <f t="shared" si="250"/>
        <v>4.5</v>
      </c>
      <c r="AQ192" s="1" t="s">
        <v>235</v>
      </c>
      <c r="AR192" s="3">
        <v>1</v>
      </c>
      <c r="AS192" s="3">
        <v>0</v>
      </c>
      <c r="AT192" s="3">
        <v>0</v>
      </c>
      <c r="AU192" s="3">
        <v>1</v>
      </c>
      <c r="AV192" s="3">
        <v>0</v>
      </c>
      <c r="AW192" s="3">
        <v>0</v>
      </c>
      <c r="AX192" s="3">
        <v>0</v>
      </c>
      <c r="AY192" s="3">
        <v>0</v>
      </c>
      <c r="AZ192" s="3">
        <v>0</v>
      </c>
      <c r="BA192" s="3">
        <v>0</v>
      </c>
      <c r="BB192" s="3">
        <v>0</v>
      </c>
      <c r="BC192" s="1" t="s">
        <v>154</v>
      </c>
      <c r="BD192" s="1" t="s">
        <v>154</v>
      </c>
      <c r="BF192" s="3">
        <v>70</v>
      </c>
      <c r="BG192" s="5">
        <v>70</v>
      </c>
      <c r="BH192" s="3">
        <v>13</v>
      </c>
      <c r="BI192" s="1" t="s">
        <v>160</v>
      </c>
      <c r="BJ192" s="3">
        <v>2</v>
      </c>
      <c r="BK192" s="3">
        <v>3</v>
      </c>
      <c r="BL192" s="7">
        <f t="shared" si="244"/>
        <v>2.5</v>
      </c>
      <c r="BM192" s="1" t="s">
        <v>235</v>
      </c>
      <c r="BN192" s="3">
        <v>1</v>
      </c>
      <c r="BO192" s="3">
        <v>0</v>
      </c>
      <c r="BP192" s="3">
        <v>0</v>
      </c>
      <c r="BQ192" s="3">
        <v>1</v>
      </c>
      <c r="BR192" s="3">
        <v>0</v>
      </c>
      <c r="BS192" s="3">
        <v>0</v>
      </c>
      <c r="BT192" s="3">
        <v>0</v>
      </c>
      <c r="BU192" s="3">
        <v>0</v>
      </c>
      <c r="BV192" s="3">
        <v>0</v>
      </c>
      <c r="BW192" s="3">
        <v>0</v>
      </c>
      <c r="BX192" s="3">
        <v>0</v>
      </c>
      <c r="BY192" s="1" t="s">
        <v>154</v>
      </c>
      <c r="BZ192" s="1" t="s">
        <v>154</v>
      </c>
      <c r="CB192" s="3">
        <v>200</v>
      </c>
      <c r="CC192" s="5">
        <v>200</v>
      </c>
      <c r="CD192" s="3">
        <v>23</v>
      </c>
      <c r="CE192" s="1" t="s">
        <v>155</v>
      </c>
      <c r="CF192" s="3">
        <v>1</v>
      </c>
      <c r="CG192" s="3">
        <v>2</v>
      </c>
      <c r="CH192" s="7">
        <f t="shared" si="252"/>
        <v>1.5</v>
      </c>
      <c r="CI192" s="1" t="s">
        <v>235</v>
      </c>
      <c r="CJ192" s="3">
        <v>1</v>
      </c>
      <c r="CK192" s="3">
        <v>0</v>
      </c>
      <c r="CL192" s="3">
        <v>0</v>
      </c>
      <c r="CM192" s="3">
        <v>1</v>
      </c>
      <c r="CN192" s="3">
        <v>0</v>
      </c>
      <c r="CO192" s="3">
        <v>0</v>
      </c>
      <c r="CP192" s="3">
        <v>0</v>
      </c>
      <c r="CQ192" s="3">
        <v>0</v>
      </c>
      <c r="CR192" s="3">
        <v>0</v>
      </c>
      <c r="CS192" s="3">
        <v>0</v>
      </c>
      <c r="CT192" s="3">
        <v>0</v>
      </c>
      <c r="CU192" s="1" t="s">
        <v>154</v>
      </c>
      <c r="CV192" s="1" t="s">
        <v>154</v>
      </c>
      <c r="CW192" s="3">
        <v>80</v>
      </c>
      <c r="CX192" s="3">
        <v>100</v>
      </c>
      <c r="CY192" s="4">
        <f t="shared" si="251"/>
        <v>125</v>
      </c>
      <c r="CZ192" s="3">
        <v>13</v>
      </c>
      <c r="DA192" s="1" t="s">
        <v>160</v>
      </c>
      <c r="DB192" s="3">
        <v>2</v>
      </c>
      <c r="DC192" s="3">
        <v>3</v>
      </c>
      <c r="DD192" s="7">
        <f t="shared" si="246"/>
        <v>2.5</v>
      </c>
      <c r="DE192" s="1" t="s">
        <v>235</v>
      </c>
      <c r="DF192" s="3">
        <v>1</v>
      </c>
      <c r="DG192" s="3">
        <v>0</v>
      </c>
      <c r="DH192" s="3">
        <v>0</v>
      </c>
      <c r="DI192" s="3">
        <v>1</v>
      </c>
      <c r="DJ192" s="3">
        <v>0</v>
      </c>
      <c r="DK192" s="3">
        <v>0</v>
      </c>
      <c r="DL192" s="3">
        <v>0</v>
      </c>
      <c r="DM192" s="3">
        <v>0</v>
      </c>
      <c r="DN192" s="3">
        <v>0</v>
      </c>
      <c r="DO192" s="3">
        <v>0</v>
      </c>
      <c r="DP192" s="3">
        <v>0</v>
      </c>
      <c r="DQ192" s="1" t="s">
        <v>154</v>
      </c>
      <c r="DR192" s="1" t="s">
        <v>154</v>
      </c>
      <c r="DT192" s="3">
        <v>80</v>
      </c>
      <c r="DU192" s="5">
        <v>80</v>
      </c>
      <c r="DV192" s="3">
        <v>13</v>
      </c>
      <c r="DW192" s="1" t="s">
        <v>160</v>
      </c>
      <c r="DX192" s="3">
        <v>2</v>
      </c>
      <c r="DY192" s="3">
        <v>3</v>
      </c>
      <c r="DZ192" s="7">
        <f t="shared" si="247"/>
        <v>2.5</v>
      </c>
      <c r="EA192" s="1" t="s">
        <v>235</v>
      </c>
      <c r="EB192" s="3">
        <v>1</v>
      </c>
      <c r="EC192" s="3">
        <v>0</v>
      </c>
      <c r="ED192" s="3">
        <v>0</v>
      </c>
      <c r="EE192" s="3">
        <v>1</v>
      </c>
      <c r="EF192" s="3">
        <v>0</v>
      </c>
      <c r="EG192" s="3">
        <v>0</v>
      </c>
      <c r="EH192" s="3">
        <v>0</v>
      </c>
      <c r="EI192" s="3">
        <v>0</v>
      </c>
      <c r="EJ192" s="3">
        <v>0</v>
      </c>
      <c r="EK192" s="3">
        <v>0</v>
      </c>
      <c r="EL192" s="3">
        <v>0</v>
      </c>
      <c r="EM192" s="1" t="s">
        <v>154</v>
      </c>
      <c r="EN192" s="1" t="s">
        <v>154</v>
      </c>
      <c r="EP192" s="5">
        <v>300</v>
      </c>
      <c r="EQ192" s="3">
        <v>300</v>
      </c>
      <c r="ER192" s="3">
        <v>13</v>
      </c>
      <c r="ES192" s="1" t="s">
        <v>155</v>
      </c>
      <c r="ET192" s="3">
        <v>2</v>
      </c>
      <c r="EU192" s="3">
        <v>3</v>
      </c>
      <c r="EV192" s="7">
        <f t="shared" si="248"/>
        <v>2.5</v>
      </c>
      <c r="EW192" s="1" t="s">
        <v>235</v>
      </c>
      <c r="EX192" s="3">
        <v>1</v>
      </c>
      <c r="EY192" s="3">
        <v>0</v>
      </c>
      <c r="EZ192" s="3">
        <v>0</v>
      </c>
      <c r="FA192" s="3">
        <v>1</v>
      </c>
      <c r="FB192" s="3">
        <v>0</v>
      </c>
      <c r="FC192" s="3">
        <v>0</v>
      </c>
      <c r="FD192" s="3">
        <v>0</v>
      </c>
      <c r="FE192" s="3">
        <v>0</v>
      </c>
      <c r="FF192" s="3">
        <v>0</v>
      </c>
      <c r="FG192" s="3">
        <v>0</v>
      </c>
      <c r="FH192" s="3">
        <v>0</v>
      </c>
      <c r="FI192" s="1" t="s">
        <v>544</v>
      </c>
      <c r="FJ192" s="1">
        <v>21821779</v>
      </c>
      <c r="FK192" s="1" t="s">
        <v>555</v>
      </c>
      <c r="FL192" s="1" t="s">
        <v>556</v>
      </c>
      <c r="FM192" s="1">
        <v>113</v>
      </c>
    </row>
    <row r="193" spans="1:169" x14ac:dyDescent="0.25">
      <c r="A193" s="1" t="s">
        <v>1037</v>
      </c>
      <c r="B193" s="1" t="s">
        <v>169</v>
      </c>
      <c r="C193" s="17" t="s">
        <v>1142</v>
      </c>
      <c r="D193" s="3" t="s">
        <v>1290</v>
      </c>
      <c r="E193" s="12" t="s">
        <v>1210</v>
      </c>
      <c r="F193" s="3" t="s">
        <v>1271</v>
      </c>
      <c r="G193" s="1" t="s">
        <v>550</v>
      </c>
      <c r="H193" s="1" t="s">
        <v>1616</v>
      </c>
      <c r="I193" s="1" t="s">
        <v>165</v>
      </c>
      <c r="J193" s="1" t="s">
        <v>159</v>
      </c>
      <c r="K193" s="1" t="s">
        <v>154</v>
      </c>
      <c r="L193" s="1" t="s">
        <v>154</v>
      </c>
      <c r="N193" s="3">
        <v>360</v>
      </c>
      <c r="O193" s="5">
        <v>360</v>
      </c>
      <c r="P193" s="3">
        <v>13</v>
      </c>
      <c r="Q193" s="1" t="s">
        <v>155</v>
      </c>
      <c r="R193" s="3">
        <v>2</v>
      </c>
      <c r="S193" s="3">
        <v>7</v>
      </c>
      <c r="T193" s="7">
        <f t="shared" si="249"/>
        <v>4.5</v>
      </c>
      <c r="U193" s="1" t="s">
        <v>156</v>
      </c>
      <c r="V193" s="3">
        <v>1</v>
      </c>
      <c r="W193" s="3">
        <v>0</v>
      </c>
      <c r="X193" s="3">
        <v>0</v>
      </c>
      <c r="Y193" s="3">
        <v>1</v>
      </c>
      <c r="Z193" s="3">
        <v>1</v>
      </c>
      <c r="AA193" s="3">
        <v>0</v>
      </c>
      <c r="AB193" s="3">
        <v>0</v>
      </c>
      <c r="AC193" s="3">
        <v>0</v>
      </c>
      <c r="AD193" s="3">
        <v>0</v>
      </c>
      <c r="AE193" s="3">
        <v>0</v>
      </c>
      <c r="AF193" s="3">
        <v>0</v>
      </c>
      <c r="AG193" s="1" t="s">
        <v>154</v>
      </c>
      <c r="AH193" s="1" t="s">
        <v>154</v>
      </c>
      <c r="AJ193" s="3">
        <v>350</v>
      </c>
      <c r="AK193" s="5">
        <v>350</v>
      </c>
      <c r="AL193" s="3">
        <v>13</v>
      </c>
      <c r="AM193" s="1" t="s">
        <v>155</v>
      </c>
      <c r="AN193" s="3">
        <v>2</v>
      </c>
      <c r="AO193" s="3">
        <v>7</v>
      </c>
      <c r="AP193" s="7">
        <f t="shared" si="250"/>
        <v>4.5</v>
      </c>
      <c r="AQ193" s="1" t="s">
        <v>156</v>
      </c>
      <c r="AR193" s="3">
        <v>1</v>
      </c>
      <c r="AS193" s="3">
        <v>0</v>
      </c>
      <c r="AT193" s="3">
        <v>0</v>
      </c>
      <c r="AU193" s="3">
        <v>1</v>
      </c>
      <c r="AV193" s="3">
        <v>1</v>
      </c>
      <c r="AW193" s="3">
        <v>0</v>
      </c>
      <c r="AX193" s="3">
        <v>0</v>
      </c>
      <c r="AY193" s="3">
        <v>0</v>
      </c>
      <c r="AZ193" s="3">
        <v>0</v>
      </c>
      <c r="BA193" s="3">
        <v>0</v>
      </c>
      <c r="BB193" s="3">
        <v>0</v>
      </c>
      <c r="BC193" s="1" t="s">
        <v>154</v>
      </c>
      <c r="BD193" s="1" t="s">
        <v>154</v>
      </c>
      <c r="BF193" s="3">
        <v>80</v>
      </c>
      <c r="BG193" s="5">
        <v>80</v>
      </c>
      <c r="BH193" s="3">
        <v>13</v>
      </c>
      <c r="BI193" s="1" t="s">
        <v>160</v>
      </c>
      <c r="BJ193" s="3">
        <v>2</v>
      </c>
      <c r="BK193" s="3">
        <v>3</v>
      </c>
      <c r="BL193" s="7">
        <f t="shared" si="244"/>
        <v>2.5</v>
      </c>
      <c r="BM193" s="1" t="s">
        <v>414</v>
      </c>
      <c r="BN193" s="3">
        <v>1</v>
      </c>
      <c r="BO193" s="3">
        <v>0</v>
      </c>
      <c r="BP193" s="3">
        <v>1</v>
      </c>
      <c r="BQ193" s="3">
        <v>1</v>
      </c>
      <c r="BR193" s="3">
        <v>0</v>
      </c>
      <c r="BS193" s="3">
        <v>0</v>
      </c>
      <c r="BT193" s="3">
        <v>0</v>
      </c>
      <c r="BU193" s="3">
        <v>0</v>
      </c>
      <c r="BV193" s="3">
        <v>0</v>
      </c>
      <c r="BW193" s="3">
        <v>0</v>
      </c>
      <c r="BX193" s="3">
        <v>0</v>
      </c>
      <c r="BY193" s="1" t="s">
        <v>154</v>
      </c>
      <c r="BZ193" s="1" t="s">
        <v>154</v>
      </c>
      <c r="CB193" s="3">
        <v>200</v>
      </c>
      <c r="CC193" s="5">
        <v>200</v>
      </c>
      <c r="CD193" s="3">
        <v>23</v>
      </c>
      <c r="CE193" s="1" t="s">
        <v>155</v>
      </c>
      <c r="CF193" s="3">
        <v>1</v>
      </c>
      <c r="CG193" s="3">
        <v>2</v>
      </c>
      <c r="CH193" s="7">
        <f t="shared" si="252"/>
        <v>1.5</v>
      </c>
      <c r="CI193" s="1" t="s">
        <v>414</v>
      </c>
      <c r="CJ193" s="3">
        <v>1</v>
      </c>
      <c r="CK193" s="3">
        <v>0</v>
      </c>
      <c r="CL193" s="3">
        <v>1</v>
      </c>
      <c r="CM193" s="3">
        <v>1</v>
      </c>
      <c r="CN193" s="3">
        <v>0</v>
      </c>
      <c r="CO193" s="3">
        <v>0</v>
      </c>
      <c r="CP193" s="3">
        <v>0</v>
      </c>
      <c r="CQ193" s="3">
        <v>0</v>
      </c>
      <c r="CR193" s="3">
        <v>0</v>
      </c>
      <c r="CS193" s="3">
        <v>0</v>
      </c>
      <c r="CT193" s="3">
        <v>0</v>
      </c>
      <c r="CU193" s="1" t="s">
        <v>154</v>
      </c>
      <c r="CV193" s="1" t="s">
        <v>154</v>
      </c>
      <c r="CW193" s="3">
        <v>80</v>
      </c>
      <c r="CX193" s="3">
        <v>100</v>
      </c>
      <c r="CY193" s="4">
        <f t="shared" si="251"/>
        <v>125</v>
      </c>
      <c r="CZ193" s="3">
        <v>13</v>
      </c>
      <c r="DA193" s="1" t="s">
        <v>160</v>
      </c>
      <c r="DB193" s="3">
        <v>2</v>
      </c>
      <c r="DC193" s="3">
        <v>3</v>
      </c>
      <c r="DD193" s="7">
        <f t="shared" si="246"/>
        <v>2.5</v>
      </c>
      <c r="DE193" s="1" t="s">
        <v>557</v>
      </c>
      <c r="DF193" s="3">
        <v>1</v>
      </c>
      <c r="DG193" s="3">
        <v>0</v>
      </c>
      <c r="DH193" s="3">
        <v>1</v>
      </c>
      <c r="DI193" s="3">
        <v>1</v>
      </c>
      <c r="DJ193" s="3">
        <v>0</v>
      </c>
      <c r="DK193" s="3">
        <v>1</v>
      </c>
      <c r="DL193" s="3">
        <v>0</v>
      </c>
      <c r="DM193" s="3">
        <v>0</v>
      </c>
      <c r="DN193" s="3">
        <v>0</v>
      </c>
      <c r="DO193" s="3">
        <v>0</v>
      </c>
      <c r="DP193" s="3">
        <v>0</v>
      </c>
      <c r="DQ193" s="1" t="s">
        <v>154</v>
      </c>
      <c r="DR193" s="1" t="s">
        <v>154</v>
      </c>
      <c r="DT193" s="3">
        <v>80</v>
      </c>
      <c r="DU193" s="5">
        <v>80</v>
      </c>
      <c r="DV193" s="3">
        <v>13</v>
      </c>
      <c r="DW193" s="1" t="s">
        <v>160</v>
      </c>
      <c r="DX193" s="3">
        <v>2</v>
      </c>
      <c r="DY193" s="3">
        <v>3</v>
      </c>
      <c r="DZ193" s="7">
        <f t="shared" si="247"/>
        <v>2.5</v>
      </c>
      <c r="EA193" s="1" t="s">
        <v>235</v>
      </c>
      <c r="EB193" s="3">
        <v>1</v>
      </c>
      <c r="EC193" s="3">
        <v>0</v>
      </c>
      <c r="ED193" s="3">
        <v>0</v>
      </c>
      <c r="EE193" s="3">
        <v>1</v>
      </c>
      <c r="EF193" s="3">
        <v>0</v>
      </c>
      <c r="EG193" s="3">
        <v>0</v>
      </c>
      <c r="EH193" s="3">
        <v>0</v>
      </c>
      <c r="EI193" s="3">
        <v>0</v>
      </c>
      <c r="EJ193" s="3">
        <v>0</v>
      </c>
      <c r="EK193" s="3">
        <v>0</v>
      </c>
      <c r="EL193" s="3">
        <v>0</v>
      </c>
      <c r="EM193" s="1" t="s">
        <v>154</v>
      </c>
      <c r="EN193" s="1" t="s">
        <v>154</v>
      </c>
      <c r="EP193" s="5">
        <v>350</v>
      </c>
      <c r="EQ193" s="3">
        <v>350</v>
      </c>
      <c r="ER193" s="3">
        <v>13</v>
      </c>
      <c r="ES193" s="1" t="s">
        <v>160</v>
      </c>
      <c r="ET193" s="3">
        <v>2</v>
      </c>
      <c r="EU193" s="3">
        <v>3</v>
      </c>
      <c r="EV193" s="7">
        <f t="shared" si="248"/>
        <v>2.5</v>
      </c>
      <c r="EW193" s="1" t="s">
        <v>235</v>
      </c>
      <c r="EX193" s="3">
        <v>1</v>
      </c>
      <c r="EY193" s="3">
        <v>0</v>
      </c>
      <c r="EZ193" s="3">
        <v>0</v>
      </c>
      <c r="FA193" s="3">
        <v>1</v>
      </c>
      <c r="FB193" s="3">
        <v>0</v>
      </c>
      <c r="FC193" s="3">
        <v>0</v>
      </c>
      <c r="FD193" s="3">
        <v>0</v>
      </c>
      <c r="FE193" s="3">
        <v>0</v>
      </c>
      <c r="FF193" s="3">
        <v>0</v>
      </c>
      <c r="FG193" s="3">
        <v>0</v>
      </c>
      <c r="FH193" s="3">
        <v>0</v>
      </c>
      <c r="FI193" s="1" t="s">
        <v>544</v>
      </c>
      <c r="FJ193" s="1">
        <v>21821780</v>
      </c>
      <c r="FK193" s="1" t="s">
        <v>558</v>
      </c>
      <c r="FL193" s="1" t="s">
        <v>559</v>
      </c>
      <c r="FM193" s="1">
        <v>114</v>
      </c>
    </row>
    <row r="194" spans="1:169" x14ac:dyDescent="0.25">
      <c r="A194" s="1" t="s">
        <v>975</v>
      </c>
      <c r="B194" s="1" t="s">
        <v>169</v>
      </c>
      <c r="C194" s="1" t="s">
        <v>1139</v>
      </c>
      <c r="D194" s="3" t="s">
        <v>1286</v>
      </c>
      <c r="E194" s="12" t="s">
        <v>1184</v>
      </c>
      <c r="F194" s="3" t="s">
        <v>1244</v>
      </c>
      <c r="G194" s="1" t="s">
        <v>659</v>
      </c>
      <c r="H194" s="1" t="s">
        <v>1580</v>
      </c>
      <c r="I194" s="1" t="s">
        <v>162</v>
      </c>
      <c r="J194" s="1" t="s">
        <v>153</v>
      </c>
      <c r="K194" s="1" t="s">
        <v>157</v>
      </c>
      <c r="T194" s="7"/>
      <c r="AG194" s="1" t="s">
        <v>157</v>
      </c>
      <c r="AP194" s="7"/>
      <c r="BC194" s="1" t="s">
        <v>154</v>
      </c>
      <c r="BD194" s="1" t="s">
        <v>154</v>
      </c>
      <c r="BF194" s="3">
        <v>80</v>
      </c>
      <c r="BG194" s="5">
        <v>80</v>
      </c>
      <c r="BH194" s="3">
        <v>17</v>
      </c>
      <c r="BI194" s="1" t="s">
        <v>160</v>
      </c>
      <c r="BJ194" s="3">
        <v>1</v>
      </c>
      <c r="BK194" s="3">
        <v>2</v>
      </c>
      <c r="BL194" s="7">
        <f t="shared" si="244"/>
        <v>1.5</v>
      </c>
      <c r="BM194" s="1" t="s">
        <v>660</v>
      </c>
      <c r="BN194" s="3">
        <v>1</v>
      </c>
      <c r="BO194" s="3">
        <v>1</v>
      </c>
      <c r="BP194" s="3">
        <v>1</v>
      </c>
      <c r="BQ194" s="3">
        <v>1</v>
      </c>
      <c r="BR194" s="3">
        <v>0</v>
      </c>
      <c r="BS194" s="3">
        <v>1</v>
      </c>
      <c r="BT194" s="3">
        <v>0</v>
      </c>
      <c r="BU194" s="3">
        <v>0</v>
      </c>
      <c r="BV194" s="3">
        <v>0</v>
      </c>
      <c r="BW194" s="3">
        <v>0</v>
      </c>
      <c r="BX194" s="3">
        <v>0</v>
      </c>
      <c r="BY194" s="1" t="s">
        <v>154</v>
      </c>
      <c r="BZ194" s="1" t="s">
        <v>154</v>
      </c>
      <c r="CB194" s="3">
        <v>200</v>
      </c>
      <c r="CC194" s="5">
        <v>200</v>
      </c>
      <c r="CD194" s="3">
        <v>17</v>
      </c>
      <c r="CE194" s="1" t="s">
        <v>160</v>
      </c>
      <c r="CF194" s="3">
        <v>1</v>
      </c>
      <c r="CG194" s="3">
        <v>2</v>
      </c>
      <c r="CH194" s="7">
        <f t="shared" si="252"/>
        <v>1.5</v>
      </c>
      <c r="CI194" s="1" t="s">
        <v>171</v>
      </c>
      <c r="CJ194" s="3">
        <v>1</v>
      </c>
      <c r="CK194" s="3">
        <v>0</v>
      </c>
      <c r="CL194" s="3">
        <v>0</v>
      </c>
      <c r="CM194" s="3">
        <v>0</v>
      </c>
      <c r="CN194" s="3">
        <v>0</v>
      </c>
      <c r="CO194" s="3">
        <v>1</v>
      </c>
      <c r="CP194" s="3">
        <v>0</v>
      </c>
      <c r="CQ194" s="3">
        <v>0</v>
      </c>
      <c r="CR194" s="3">
        <v>0</v>
      </c>
      <c r="CS194" s="3">
        <v>0</v>
      </c>
      <c r="CT194" s="3">
        <v>0</v>
      </c>
      <c r="CU194" s="1" t="s">
        <v>154</v>
      </c>
      <c r="CV194" s="1" t="s">
        <v>154</v>
      </c>
      <c r="CW194" s="3">
        <v>125</v>
      </c>
      <c r="CX194" s="3">
        <v>100</v>
      </c>
      <c r="CY194" s="4">
        <f t="shared" si="251"/>
        <v>80</v>
      </c>
      <c r="CZ194" s="3">
        <v>17</v>
      </c>
      <c r="DA194" s="1" t="s">
        <v>160</v>
      </c>
      <c r="DB194" s="3">
        <v>1</v>
      </c>
      <c r="DC194" s="3">
        <v>2</v>
      </c>
      <c r="DD194" s="7">
        <f t="shared" si="246"/>
        <v>1.5</v>
      </c>
      <c r="DE194" s="1" t="s">
        <v>501</v>
      </c>
      <c r="DF194" s="3">
        <v>1</v>
      </c>
      <c r="DG194" s="3">
        <v>1</v>
      </c>
      <c r="DH194" s="3">
        <v>0</v>
      </c>
      <c r="DI194" s="3">
        <v>1</v>
      </c>
      <c r="DJ194" s="3">
        <v>0</v>
      </c>
      <c r="DK194" s="3">
        <v>0</v>
      </c>
      <c r="DL194" s="3">
        <v>0</v>
      </c>
      <c r="DM194" s="3">
        <v>0</v>
      </c>
      <c r="DN194" s="3">
        <v>0</v>
      </c>
      <c r="DO194" s="3">
        <v>0</v>
      </c>
      <c r="DP194" s="3">
        <v>0</v>
      </c>
      <c r="DQ194" s="1" t="s">
        <v>154</v>
      </c>
      <c r="DR194" s="1" t="s">
        <v>154</v>
      </c>
      <c r="DT194" s="3">
        <v>100</v>
      </c>
      <c r="DU194" s="5">
        <v>100</v>
      </c>
      <c r="DV194" s="3">
        <v>17</v>
      </c>
      <c r="DW194" s="1" t="s">
        <v>160</v>
      </c>
      <c r="DX194" s="3">
        <v>1</v>
      </c>
      <c r="DY194" s="3">
        <v>2</v>
      </c>
      <c r="DZ194" s="7">
        <f t="shared" si="247"/>
        <v>1.5</v>
      </c>
      <c r="EA194" s="1" t="s">
        <v>421</v>
      </c>
      <c r="EB194" s="3">
        <v>1</v>
      </c>
      <c r="EC194" s="3">
        <v>1</v>
      </c>
      <c r="ED194" s="3">
        <v>1</v>
      </c>
      <c r="EE194" s="3">
        <v>0</v>
      </c>
      <c r="EF194" s="3">
        <v>0</v>
      </c>
      <c r="EG194" s="3">
        <v>0</v>
      </c>
      <c r="EH194" s="3">
        <v>0</v>
      </c>
      <c r="EI194" s="3">
        <v>0</v>
      </c>
      <c r="EJ194" s="3">
        <v>0</v>
      </c>
      <c r="EK194" s="3">
        <v>0</v>
      </c>
      <c r="EL194" s="3">
        <v>0</v>
      </c>
      <c r="EM194" s="1" t="s">
        <v>154</v>
      </c>
      <c r="EN194" s="1" t="s">
        <v>154</v>
      </c>
      <c r="EP194" s="5">
        <v>450</v>
      </c>
      <c r="EQ194" s="3">
        <v>450</v>
      </c>
      <c r="ER194" s="3">
        <v>17</v>
      </c>
      <c r="ES194" s="1" t="s">
        <v>160</v>
      </c>
      <c r="ET194" s="3">
        <v>1</v>
      </c>
      <c r="EU194" s="3">
        <v>2</v>
      </c>
      <c r="EV194" s="7">
        <f t="shared" si="248"/>
        <v>1.5</v>
      </c>
      <c r="EW194" s="1" t="s">
        <v>166</v>
      </c>
      <c r="EX194" s="3">
        <v>1</v>
      </c>
      <c r="EY194" s="3">
        <v>0</v>
      </c>
      <c r="EZ194" s="3">
        <v>1</v>
      </c>
      <c r="FA194" s="3">
        <v>0</v>
      </c>
      <c r="FB194" s="3">
        <v>0</v>
      </c>
      <c r="FC194" s="3">
        <v>0</v>
      </c>
      <c r="FD194" s="3">
        <v>0</v>
      </c>
      <c r="FE194" s="3">
        <v>0</v>
      </c>
      <c r="FF194" s="3">
        <v>0</v>
      </c>
      <c r="FG194" s="3">
        <v>0</v>
      </c>
      <c r="FH194" s="3">
        <v>0</v>
      </c>
      <c r="FJ194" s="1">
        <v>21860827</v>
      </c>
      <c r="FK194" s="1" t="s">
        <v>661</v>
      </c>
      <c r="FL194" s="1" t="s">
        <v>662</v>
      </c>
      <c r="FM194" s="1">
        <v>152</v>
      </c>
    </row>
    <row r="195" spans="1:169" x14ac:dyDescent="0.25">
      <c r="A195" s="1" t="s">
        <v>976</v>
      </c>
      <c r="B195" s="1" t="s">
        <v>151</v>
      </c>
      <c r="C195" s="1" t="s">
        <v>1139</v>
      </c>
      <c r="D195" s="3" t="s">
        <v>1286</v>
      </c>
      <c r="E195" s="12" t="s">
        <v>1184</v>
      </c>
      <c r="F195" s="3" t="s">
        <v>1244</v>
      </c>
      <c r="G195" s="1" t="s">
        <v>659</v>
      </c>
      <c r="H195" s="1" t="s">
        <v>1377</v>
      </c>
      <c r="I195" s="1" t="s">
        <v>162</v>
      </c>
      <c r="J195" s="1" t="s">
        <v>153</v>
      </c>
      <c r="K195" s="1" t="s">
        <v>154</v>
      </c>
      <c r="L195" s="1" t="s">
        <v>154</v>
      </c>
      <c r="N195" s="3">
        <v>375</v>
      </c>
      <c r="O195" s="5">
        <v>375</v>
      </c>
      <c r="P195" s="3">
        <v>17</v>
      </c>
      <c r="Q195" s="1" t="s">
        <v>160</v>
      </c>
      <c r="R195" s="3">
        <v>2</v>
      </c>
      <c r="S195" s="3">
        <v>7</v>
      </c>
      <c r="T195" s="7">
        <f>AVERAGE(R195:S195)</f>
        <v>4.5</v>
      </c>
      <c r="U195" s="1" t="s">
        <v>539</v>
      </c>
      <c r="V195" s="3">
        <v>1</v>
      </c>
      <c r="W195" s="3">
        <v>0</v>
      </c>
      <c r="X195" s="3">
        <v>0</v>
      </c>
      <c r="Y195" s="3">
        <v>1</v>
      </c>
      <c r="Z195" s="3">
        <v>0</v>
      </c>
      <c r="AA195" s="3">
        <v>1</v>
      </c>
      <c r="AB195" s="3">
        <v>0</v>
      </c>
      <c r="AC195" s="3">
        <v>0</v>
      </c>
      <c r="AD195" s="3">
        <v>0</v>
      </c>
      <c r="AE195" s="3">
        <v>0</v>
      </c>
      <c r="AF195" s="3">
        <v>0</v>
      </c>
      <c r="AG195" s="1" t="s">
        <v>154</v>
      </c>
      <c r="AH195" s="1" t="s">
        <v>154</v>
      </c>
      <c r="AJ195" s="3">
        <v>375</v>
      </c>
      <c r="AK195" s="5">
        <v>375</v>
      </c>
      <c r="AL195" s="3">
        <v>17</v>
      </c>
      <c r="AM195" s="1" t="s">
        <v>160</v>
      </c>
      <c r="AN195" s="3">
        <v>2</v>
      </c>
      <c r="AO195" s="3">
        <v>7</v>
      </c>
      <c r="AP195" s="7">
        <f>AVERAGE(AN195:AO195)</f>
        <v>4.5</v>
      </c>
      <c r="AQ195" s="1" t="s">
        <v>539</v>
      </c>
      <c r="AR195" s="3">
        <v>1</v>
      </c>
      <c r="AS195" s="3">
        <v>0</v>
      </c>
      <c r="AT195" s="3">
        <v>0</v>
      </c>
      <c r="AU195" s="3">
        <v>1</v>
      </c>
      <c r="AV195" s="3">
        <v>0</v>
      </c>
      <c r="AW195" s="3">
        <v>1</v>
      </c>
      <c r="AX195" s="3">
        <v>0</v>
      </c>
      <c r="AY195" s="3">
        <v>0</v>
      </c>
      <c r="AZ195" s="3">
        <v>0</v>
      </c>
      <c r="BA195" s="3">
        <v>0</v>
      </c>
      <c r="BB195" s="3">
        <v>0</v>
      </c>
      <c r="BC195" s="1" t="s">
        <v>154</v>
      </c>
      <c r="BD195" s="1" t="s">
        <v>154</v>
      </c>
      <c r="BF195" s="3">
        <v>100</v>
      </c>
      <c r="BG195" s="5">
        <v>100</v>
      </c>
      <c r="BH195" s="3">
        <v>17</v>
      </c>
      <c r="BI195" s="1" t="s">
        <v>160</v>
      </c>
      <c r="BJ195" s="3">
        <v>1</v>
      </c>
      <c r="BK195" s="3">
        <v>2</v>
      </c>
      <c r="BL195" s="7">
        <f t="shared" si="244"/>
        <v>1.5</v>
      </c>
      <c r="BM195" s="1" t="s">
        <v>171</v>
      </c>
      <c r="BN195" s="3">
        <v>1</v>
      </c>
      <c r="BO195" s="3">
        <v>0</v>
      </c>
      <c r="BP195" s="3">
        <v>0</v>
      </c>
      <c r="BQ195" s="3">
        <v>0</v>
      </c>
      <c r="BR195" s="3">
        <v>0</v>
      </c>
      <c r="BS195" s="3">
        <v>1</v>
      </c>
      <c r="BT195" s="3">
        <v>0</v>
      </c>
      <c r="BU195" s="3">
        <v>0</v>
      </c>
      <c r="BV195" s="3">
        <v>0</v>
      </c>
      <c r="BW195" s="3">
        <v>0</v>
      </c>
      <c r="BX195" s="3">
        <v>0</v>
      </c>
      <c r="BY195" s="1" t="s">
        <v>154</v>
      </c>
      <c r="BZ195" s="1" t="s">
        <v>154</v>
      </c>
      <c r="CB195" s="3">
        <v>200</v>
      </c>
      <c r="CC195" s="5">
        <v>200</v>
      </c>
      <c r="CD195" s="3">
        <v>17</v>
      </c>
      <c r="CE195" s="1" t="s">
        <v>160</v>
      </c>
      <c r="CF195" s="3">
        <v>1</v>
      </c>
      <c r="CG195" s="3">
        <v>2</v>
      </c>
      <c r="CH195" s="7">
        <f t="shared" si="252"/>
        <v>1.5</v>
      </c>
      <c r="CI195" s="1" t="s">
        <v>171</v>
      </c>
      <c r="CJ195" s="3">
        <v>1</v>
      </c>
      <c r="CK195" s="3">
        <v>0</v>
      </c>
      <c r="CL195" s="3">
        <v>0</v>
      </c>
      <c r="CM195" s="3">
        <v>0</v>
      </c>
      <c r="CN195" s="3">
        <v>0</v>
      </c>
      <c r="CO195" s="3">
        <v>1</v>
      </c>
      <c r="CP195" s="3">
        <v>0</v>
      </c>
      <c r="CQ195" s="3">
        <v>0</v>
      </c>
      <c r="CR195" s="3">
        <v>0</v>
      </c>
      <c r="CS195" s="3">
        <v>0</v>
      </c>
      <c r="CT195" s="3">
        <v>0</v>
      </c>
      <c r="CU195" s="1" t="s">
        <v>154</v>
      </c>
      <c r="CV195" s="1" t="s">
        <v>154</v>
      </c>
      <c r="CW195" s="3">
        <v>125</v>
      </c>
      <c r="CX195" s="3">
        <v>100</v>
      </c>
      <c r="CY195" s="4">
        <f t="shared" si="251"/>
        <v>80</v>
      </c>
      <c r="CZ195" s="3">
        <v>17</v>
      </c>
      <c r="DA195" s="1" t="s">
        <v>160</v>
      </c>
      <c r="DB195" s="3">
        <v>1</v>
      </c>
      <c r="DC195" s="3">
        <v>2</v>
      </c>
      <c r="DD195" s="7">
        <f t="shared" si="246"/>
        <v>1.5</v>
      </c>
      <c r="DE195" s="1" t="s">
        <v>248</v>
      </c>
      <c r="DF195" s="3">
        <v>1</v>
      </c>
      <c r="DG195" s="3">
        <v>1</v>
      </c>
      <c r="DH195" s="3">
        <v>0</v>
      </c>
      <c r="DI195" s="3">
        <v>0</v>
      </c>
      <c r="DJ195" s="3">
        <v>0</v>
      </c>
      <c r="DK195" s="3">
        <v>1</v>
      </c>
      <c r="DL195" s="3">
        <v>0</v>
      </c>
      <c r="DM195" s="3">
        <v>0</v>
      </c>
      <c r="DN195" s="3">
        <v>0</v>
      </c>
      <c r="DO195" s="3">
        <v>0</v>
      </c>
      <c r="DP195" s="3">
        <v>0</v>
      </c>
      <c r="DQ195" s="1" t="s">
        <v>154</v>
      </c>
      <c r="DR195" s="1" t="s">
        <v>154</v>
      </c>
      <c r="DT195" s="3">
        <v>100</v>
      </c>
      <c r="DU195" s="5">
        <v>100</v>
      </c>
      <c r="DV195" s="3">
        <v>17</v>
      </c>
      <c r="DW195" s="1" t="s">
        <v>160</v>
      </c>
      <c r="DX195" s="3">
        <v>1</v>
      </c>
      <c r="DY195" s="3">
        <v>2</v>
      </c>
      <c r="DZ195" s="7">
        <f t="shared" si="247"/>
        <v>1.5</v>
      </c>
      <c r="EA195" s="1" t="s">
        <v>171</v>
      </c>
      <c r="EB195" s="3">
        <v>1</v>
      </c>
      <c r="EC195" s="3">
        <v>0</v>
      </c>
      <c r="ED195" s="3">
        <v>0</v>
      </c>
      <c r="EE195" s="3">
        <v>0</v>
      </c>
      <c r="EF195" s="3">
        <v>0</v>
      </c>
      <c r="EG195" s="3">
        <v>1</v>
      </c>
      <c r="EH195" s="3">
        <v>0</v>
      </c>
      <c r="EI195" s="3">
        <v>0</v>
      </c>
      <c r="EJ195" s="3">
        <v>0</v>
      </c>
      <c r="EK195" s="3">
        <v>0</v>
      </c>
      <c r="EL195" s="3">
        <v>0</v>
      </c>
      <c r="EM195" s="1" t="s">
        <v>154</v>
      </c>
      <c r="EN195" s="1" t="s">
        <v>154</v>
      </c>
      <c r="EP195" s="5">
        <v>450</v>
      </c>
      <c r="EQ195" s="3">
        <v>450</v>
      </c>
      <c r="ER195" s="3">
        <v>17</v>
      </c>
      <c r="ES195" s="1" t="s">
        <v>160</v>
      </c>
      <c r="ET195" s="3">
        <v>1</v>
      </c>
      <c r="EU195" s="3">
        <v>2</v>
      </c>
      <c r="EV195" s="7">
        <f t="shared" si="248"/>
        <v>1.5</v>
      </c>
      <c r="EW195" s="1" t="s">
        <v>171</v>
      </c>
      <c r="EX195" s="3">
        <v>1</v>
      </c>
      <c r="EY195" s="3">
        <v>0</v>
      </c>
      <c r="EZ195" s="3">
        <v>0</v>
      </c>
      <c r="FA195" s="3">
        <v>0</v>
      </c>
      <c r="FB195" s="3">
        <v>0</v>
      </c>
      <c r="FC195" s="3">
        <v>1</v>
      </c>
      <c r="FD195" s="3">
        <v>0</v>
      </c>
      <c r="FE195" s="3">
        <v>0</v>
      </c>
      <c r="FF195" s="3">
        <v>0</v>
      </c>
      <c r="FG195" s="3">
        <v>0</v>
      </c>
      <c r="FH195" s="3">
        <v>0</v>
      </c>
      <c r="FJ195" s="1">
        <v>21860868</v>
      </c>
      <c r="FK195" s="1" t="s">
        <v>663</v>
      </c>
      <c r="FL195" s="1" t="s">
        <v>664</v>
      </c>
      <c r="FM195" s="1">
        <v>153</v>
      </c>
    </row>
    <row r="196" spans="1:169" x14ac:dyDescent="0.25">
      <c r="A196" s="1" t="s">
        <v>1008</v>
      </c>
      <c r="B196" s="1" t="s">
        <v>161</v>
      </c>
      <c r="C196" s="1" t="s">
        <v>1143</v>
      </c>
      <c r="D196" s="3" t="s">
        <v>1291</v>
      </c>
      <c r="E196" s="12" t="s">
        <v>1212</v>
      </c>
      <c r="F196" s="3" t="s">
        <v>1273</v>
      </c>
      <c r="G196" s="1" t="s">
        <v>519</v>
      </c>
      <c r="H196" s="25" t="s">
        <v>888</v>
      </c>
      <c r="I196" s="1" t="s">
        <v>162</v>
      </c>
      <c r="J196" s="1" t="s">
        <v>153</v>
      </c>
      <c r="K196" s="1" t="s">
        <v>154</v>
      </c>
      <c r="L196" s="1" t="s">
        <v>154</v>
      </c>
      <c r="N196" s="3">
        <v>290</v>
      </c>
      <c r="O196" s="5">
        <v>290</v>
      </c>
      <c r="P196" s="3">
        <v>24</v>
      </c>
      <c r="Q196" s="1" t="s">
        <v>160</v>
      </c>
      <c r="R196" s="3">
        <v>2</v>
      </c>
      <c r="S196" s="3">
        <v>7</v>
      </c>
      <c r="T196" s="7">
        <f>AVERAGE(R196:S196)</f>
        <v>4.5</v>
      </c>
      <c r="U196" s="1" t="s">
        <v>520</v>
      </c>
      <c r="V196" s="3">
        <v>0</v>
      </c>
      <c r="W196" s="3">
        <v>0</v>
      </c>
      <c r="X196" s="3">
        <v>0</v>
      </c>
      <c r="Y196" s="3">
        <v>1</v>
      </c>
      <c r="Z196" s="3">
        <v>1</v>
      </c>
      <c r="AA196" s="3">
        <v>1</v>
      </c>
      <c r="AB196" s="3">
        <v>0</v>
      </c>
      <c r="AC196" s="3">
        <v>0</v>
      </c>
      <c r="AD196" s="3">
        <v>0</v>
      </c>
      <c r="AE196" s="3">
        <v>0</v>
      </c>
      <c r="AF196" s="3">
        <v>0</v>
      </c>
      <c r="AG196" s="1" t="s">
        <v>154</v>
      </c>
      <c r="AH196" s="1" t="s">
        <v>154</v>
      </c>
      <c r="AJ196" s="3">
        <v>290</v>
      </c>
      <c r="AK196" s="5">
        <v>290</v>
      </c>
      <c r="AL196" s="3">
        <v>24</v>
      </c>
      <c r="AM196" s="1" t="s">
        <v>160</v>
      </c>
      <c r="AN196" s="3">
        <v>2</v>
      </c>
      <c r="AO196" s="3">
        <v>7</v>
      </c>
      <c r="AP196" s="7">
        <f>AVERAGE(AN196:AO196)</f>
        <v>4.5</v>
      </c>
      <c r="AQ196" s="1" t="s">
        <v>520</v>
      </c>
      <c r="AR196" s="3">
        <v>0</v>
      </c>
      <c r="AS196" s="3">
        <v>0</v>
      </c>
      <c r="AT196" s="3">
        <v>0</v>
      </c>
      <c r="AU196" s="3">
        <v>1</v>
      </c>
      <c r="AV196" s="3">
        <v>1</v>
      </c>
      <c r="AW196" s="3">
        <v>1</v>
      </c>
      <c r="AX196" s="3">
        <v>0</v>
      </c>
      <c r="AY196" s="3">
        <v>0</v>
      </c>
      <c r="AZ196" s="3">
        <v>0</v>
      </c>
      <c r="BA196" s="3">
        <v>0</v>
      </c>
      <c r="BB196" s="3">
        <v>0</v>
      </c>
      <c r="BC196" s="1" t="s">
        <v>154</v>
      </c>
      <c r="BD196" s="1" t="s">
        <v>154</v>
      </c>
      <c r="BF196" s="3">
        <v>100</v>
      </c>
      <c r="BG196" s="5">
        <v>100</v>
      </c>
      <c r="BH196" s="3">
        <v>24</v>
      </c>
      <c r="BI196" s="1" t="s">
        <v>160</v>
      </c>
      <c r="BJ196" s="3">
        <v>2</v>
      </c>
      <c r="BK196" s="3">
        <v>7</v>
      </c>
      <c r="BL196" s="7">
        <f t="shared" si="244"/>
        <v>4.5</v>
      </c>
      <c r="BM196" s="1" t="s">
        <v>249</v>
      </c>
      <c r="BN196" s="3">
        <v>0</v>
      </c>
      <c r="BO196" s="3">
        <v>0</v>
      </c>
      <c r="BP196" s="3">
        <v>0</v>
      </c>
      <c r="BQ196" s="3">
        <v>0</v>
      </c>
      <c r="BR196" s="3">
        <v>0</v>
      </c>
      <c r="BS196" s="3">
        <v>0</v>
      </c>
      <c r="BT196" s="3">
        <v>0</v>
      </c>
      <c r="BU196" s="3">
        <v>0</v>
      </c>
      <c r="BV196" s="3">
        <v>0</v>
      </c>
      <c r="BW196" s="3">
        <v>1</v>
      </c>
      <c r="BX196" s="3">
        <v>0</v>
      </c>
      <c r="BY196" s="1" t="s">
        <v>154</v>
      </c>
      <c r="BZ196" s="1" t="s">
        <v>154</v>
      </c>
      <c r="CB196" s="3">
        <v>250</v>
      </c>
      <c r="CC196" s="5">
        <v>250</v>
      </c>
      <c r="CD196" s="3">
        <v>24</v>
      </c>
      <c r="CE196" s="1" t="s">
        <v>160</v>
      </c>
      <c r="CF196" s="3">
        <v>3</v>
      </c>
      <c r="CG196" s="3">
        <v>4</v>
      </c>
      <c r="CH196" s="7">
        <f t="shared" si="252"/>
        <v>3.5</v>
      </c>
      <c r="CI196" s="1" t="s">
        <v>249</v>
      </c>
      <c r="CJ196" s="3">
        <v>0</v>
      </c>
      <c r="CK196" s="3">
        <v>0</v>
      </c>
      <c r="CL196" s="3">
        <v>0</v>
      </c>
      <c r="CM196" s="3">
        <v>0</v>
      </c>
      <c r="CN196" s="3">
        <v>0</v>
      </c>
      <c r="CO196" s="3">
        <v>0</v>
      </c>
      <c r="CP196" s="3">
        <v>0</v>
      </c>
      <c r="CQ196" s="3">
        <v>0</v>
      </c>
      <c r="CR196" s="3">
        <v>0</v>
      </c>
      <c r="CS196" s="3">
        <v>1</v>
      </c>
      <c r="CT196" s="3">
        <v>0</v>
      </c>
      <c r="CU196" s="1" t="s">
        <v>154</v>
      </c>
      <c r="CV196" s="1" t="s">
        <v>154</v>
      </c>
      <c r="CW196" s="3">
        <v>70</v>
      </c>
      <c r="CX196" s="3">
        <v>100</v>
      </c>
      <c r="CY196" s="11">
        <f t="shared" si="251"/>
        <v>142.85714285714286</v>
      </c>
      <c r="CZ196" s="3">
        <v>24</v>
      </c>
      <c r="DA196" s="1" t="s">
        <v>160</v>
      </c>
      <c r="DB196" s="3">
        <v>2</v>
      </c>
      <c r="DC196" s="3">
        <v>7</v>
      </c>
      <c r="DD196" s="7">
        <f t="shared" si="246"/>
        <v>4.5</v>
      </c>
      <c r="DE196" s="1" t="s">
        <v>249</v>
      </c>
      <c r="DF196" s="3">
        <v>0</v>
      </c>
      <c r="DG196" s="3">
        <v>0</v>
      </c>
      <c r="DH196" s="3">
        <v>0</v>
      </c>
      <c r="DI196" s="3">
        <v>0</v>
      </c>
      <c r="DJ196" s="3">
        <v>0</v>
      </c>
      <c r="DK196" s="3">
        <v>0</v>
      </c>
      <c r="DL196" s="3">
        <v>0</v>
      </c>
      <c r="DM196" s="3">
        <v>0</v>
      </c>
      <c r="DN196" s="3">
        <v>0</v>
      </c>
      <c r="DO196" s="3">
        <v>1</v>
      </c>
      <c r="DP196" s="3">
        <v>0</v>
      </c>
      <c r="DQ196" s="1" t="s">
        <v>154</v>
      </c>
      <c r="DR196" s="1" t="s">
        <v>154</v>
      </c>
      <c r="DT196" s="3">
        <v>100</v>
      </c>
      <c r="DU196" s="5">
        <v>100</v>
      </c>
      <c r="DV196" s="3">
        <v>24</v>
      </c>
      <c r="DW196" s="1" t="s">
        <v>160</v>
      </c>
      <c r="DX196" s="3">
        <v>2</v>
      </c>
      <c r="DY196" s="3">
        <v>7</v>
      </c>
      <c r="DZ196" s="7">
        <f t="shared" si="247"/>
        <v>4.5</v>
      </c>
      <c r="EA196" s="1" t="s">
        <v>249</v>
      </c>
      <c r="EB196" s="3">
        <v>0</v>
      </c>
      <c r="EC196" s="3">
        <v>0</v>
      </c>
      <c r="ED196" s="3">
        <v>0</v>
      </c>
      <c r="EE196" s="3">
        <v>0</v>
      </c>
      <c r="EF196" s="3">
        <v>0</v>
      </c>
      <c r="EG196" s="3">
        <v>0</v>
      </c>
      <c r="EH196" s="3">
        <v>0</v>
      </c>
      <c r="EI196" s="3">
        <v>0</v>
      </c>
      <c r="EJ196" s="3">
        <v>0</v>
      </c>
      <c r="EK196" s="3">
        <v>1</v>
      </c>
      <c r="EL196" s="3">
        <v>0</v>
      </c>
      <c r="EM196" s="1" t="s">
        <v>154</v>
      </c>
      <c r="EN196" s="1" t="s">
        <v>154</v>
      </c>
      <c r="EP196" s="5">
        <v>250</v>
      </c>
      <c r="EQ196" s="3">
        <v>250</v>
      </c>
      <c r="ER196" s="3">
        <v>24</v>
      </c>
      <c r="ES196" s="1" t="s">
        <v>160</v>
      </c>
      <c r="ET196" s="3">
        <v>2</v>
      </c>
      <c r="EU196" s="3">
        <v>7</v>
      </c>
      <c r="EV196" s="7">
        <f t="shared" si="248"/>
        <v>4.5</v>
      </c>
      <c r="EW196" s="1" t="s">
        <v>249</v>
      </c>
      <c r="EX196" s="3">
        <v>0</v>
      </c>
      <c r="EY196" s="3">
        <v>0</v>
      </c>
      <c r="EZ196" s="3">
        <v>0</v>
      </c>
      <c r="FA196" s="3">
        <v>0</v>
      </c>
      <c r="FB196" s="3">
        <v>0</v>
      </c>
      <c r="FC196" s="3">
        <v>0</v>
      </c>
      <c r="FD196" s="3">
        <v>0</v>
      </c>
      <c r="FE196" s="3">
        <v>0</v>
      </c>
      <c r="FF196" s="3">
        <v>0</v>
      </c>
      <c r="FG196" s="3">
        <v>1</v>
      </c>
      <c r="FH196" s="3">
        <v>0</v>
      </c>
      <c r="FI196" s="1" t="s">
        <v>521</v>
      </c>
      <c r="FJ196" s="1">
        <v>21784158</v>
      </c>
      <c r="FK196" s="1" t="s">
        <v>522</v>
      </c>
      <c r="FL196" s="1" t="s">
        <v>523</v>
      </c>
      <c r="FM196" s="1">
        <v>103</v>
      </c>
    </row>
    <row r="197" spans="1:169" x14ac:dyDescent="0.25">
      <c r="A197" s="1" t="s">
        <v>1051</v>
      </c>
      <c r="B197" s="1" t="s">
        <v>161</v>
      </c>
      <c r="C197" s="1" t="s">
        <v>1144</v>
      </c>
      <c r="D197" s="3" t="s">
        <v>1292</v>
      </c>
      <c r="E197" s="12" t="s">
        <v>1212</v>
      </c>
      <c r="F197" s="3" t="s">
        <v>1274</v>
      </c>
      <c r="G197" s="1" t="s">
        <v>876</v>
      </c>
      <c r="H197" s="1" t="s">
        <v>1597</v>
      </c>
      <c r="I197" s="1" t="s">
        <v>162</v>
      </c>
      <c r="J197" s="1" t="s">
        <v>159</v>
      </c>
      <c r="K197" s="1" t="s">
        <v>154</v>
      </c>
      <c r="L197" s="1" t="s">
        <v>154</v>
      </c>
      <c r="N197" s="3">
        <v>300</v>
      </c>
      <c r="O197" s="5">
        <v>300</v>
      </c>
      <c r="P197" s="3">
        <v>24</v>
      </c>
      <c r="Q197" s="1" t="s">
        <v>160</v>
      </c>
      <c r="R197" s="3">
        <v>2</v>
      </c>
      <c r="T197" s="7">
        <f>AVERAGE(R197:S197)</f>
        <v>2</v>
      </c>
      <c r="U197" s="1" t="s">
        <v>754</v>
      </c>
      <c r="V197" s="3">
        <v>1</v>
      </c>
      <c r="W197" s="3">
        <v>0</v>
      </c>
      <c r="X197" s="3">
        <v>0</v>
      </c>
      <c r="Y197" s="3">
        <v>0</v>
      </c>
      <c r="Z197" s="3">
        <v>1</v>
      </c>
      <c r="AA197" s="3">
        <v>0</v>
      </c>
      <c r="AB197" s="3">
        <v>1</v>
      </c>
      <c r="AC197" s="3">
        <v>0</v>
      </c>
      <c r="AD197" s="3">
        <v>0</v>
      </c>
      <c r="AE197" s="3">
        <v>0</v>
      </c>
      <c r="AF197" s="3">
        <v>0</v>
      </c>
      <c r="AG197" s="1" t="s">
        <v>154</v>
      </c>
      <c r="AH197" s="1" t="s">
        <v>154</v>
      </c>
      <c r="AJ197" s="3">
        <v>290</v>
      </c>
      <c r="AK197" s="5">
        <v>290</v>
      </c>
      <c r="AL197" s="3">
        <v>24</v>
      </c>
      <c r="AM197" s="1" t="s">
        <v>160</v>
      </c>
      <c r="AN197" s="3">
        <v>2</v>
      </c>
      <c r="AP197" s="7">
        <f>AVERAGE(AN197:AO197)</f>
        <v>2</v>
      </c>
      <c r="AQ197" s="1" t="s">
        <v>754</v>
      </c>
      <c r="AR197" s="3">
        <v>1</v>
      </c>
      <c r="AS197" s="3">
        <v>0</v>
      </c>
      <c r="AT197" s="3">
        <v>0</v>
      </c>
      <c r="AU197" s="3">
        <v>0</v>
      </c>
      <c r="AV197" s="3">
        <v>1</v>
      </c>
      <c r="AW197" s="3">
        <v>0</v>
      </c>
      <c r="AX197" s="3">
        <v>1</v>
      </c>
      <c r="AY197" s="3">
        <v>0</v>
      </c>
      <c r="AZ197" s="3">
        <v>0</v>
      </c>
      <c r="BA197" s="3">
        <v>0</v>
      </c>
      <c r="BB197" s="3">
        <v>0</v>
      </c>
      <c r="BC197" s="1" t="s">
        <v>154</v>
      </c>
      <c r="BD197" s="1" t="s">
        <v>154</v>
      </c>
      <c r="BF197" s="3">
        <v>100</v>
      </c>
      <c r="BG197" s="5">
        <v>100</v>
      </c>
      <c r="BH197" s="3">
        <v>24</v>
      </c>
      <c r="BI197" s="1" t="s">
        <v>160</v>
      </c>
      <c r="BJ197" s="3">
        <v>1</v>
      </c>
      <c r="BL197" s="7">
        <f t="shared" si="244"/>
        <v>1</v>
      </c>
      <c r="BM197" s="1" t="s">
        <v>249</v>
      </c>
      <c r="BN197" s="3">
        <v>0</v>
      </c>
      <c r="BO197" s="3">
        <v>0</v>
      </c>
      <c r="BP197" s="3">
        <v>0</v>
      </c>
      <c r="BQ197" s="3">
        <v>0</v>
      </c>
      <c r="BR197" s="3">
        <v>0</v>
      </c>
      <c r="BS197" s="3">
        <v>0</v>
      </c>
      <c r="BT197" s="3">
        <v>0</v>
      </c>
      <c r="BU197" s="3">
        <v>0</v>
      </c>
      <c r="BV197" s="3">
        <v>0</v>
      </c>
      <c r="BW197" s="3">
        <v>1</v>
      </c>
      <c r="BX197" s="3">
        <v>0</v>
      </c>
      <c r="BY197" s="1" t="s">
        <v>154</v>
      </c>
      <c r="BZ197" s="1" t="s">
        <v>157</v>
      </c>
      <c r="CA197" s="3">
        <v>5</v>
      </c>
      <c r="CB197" s="3">
        <v>50</v>
      </c>
      <c r="CC197" s="5"/>
      <c r="CD197" s="3">
        <v>25</v>
      </c>
      <c r="CE197" s="1" t="s">
        <v>160</v>
      </c>
      <c r="CF197" s="3">
        <v>2</v>
      </c>
      <c r="CH197" s="7">
        <f t="shared" si="252"/>
        <v>2</v>
      </c>
      <c r="CI197" s="1" t="s">
        <v>375</v>
      </c>
      <c r="CJ197" s="3">
        <v>0</v>
      </c>
      <c r="CK197" s="3">
        <v>0</v>
      </c>
      <c r="CL197" s="3">
        <v>0</v>
      </c>
      <c r="CM197" s="3">
        <v>0</v>
      </c>
      <c r="CN197" s="3">
        <v>0</v>
      </c>
      <c r="CO197" s="3">
        <v>0</v>
      </c>
      <c r="CP197" s="3">
        <v>1</v>
      </c>
      <c r="CQ197" s="3">
        <v>0</v>
      </c>
      <c r="CR197" s="3">
        <v>0</v>
      </c>
      <c r="CS197" s="3">
        <v>0</v>
      </c>
      <c r="CT197" s="3">
        <v>0</v>
      </c>
      <c r="CU197" s="1" t="s">
        <v>154</v>
      </c>
      <c r="CV197" s="1" t="s">
        <v>154</v>
      </c>
      <c r="CW197" s="3">
        <v>70</v>
      </c>
      <c r="CX197" s="3">
        <v>100</v>
      </c>
      <c r="CY197" s="11">
        <f t="shared" si="251"/>
        <v>142.85714285714286</v>
      </c>
      <c r="CZ197" s="3">
        <v>24</v>
      </c>
      <c r="DA197" s="1" t="s">
        <v>160</v>
      </c>
      <c r="DB197" s="3">
        <v>1</v>
      </c>
      <c r="DD197" s="7">
        <f t="shared" si="246"/>
        <v>1</v>
      </c>
      <c r="DE197" s="1" t="s">
        <v>249</v>
      </c>
      <c r="DF197" s="3">
        <v>0</v>
      </c>
      <c r="DG197" s="3">
        <v>0</v>
      </c>
      <c r="DH197" s="3">
        <v>0</v>
      </c>
      <c r="DI197" s="3">
        <v>0</v>
      </c>
      <c r="DJ197" s="3">
        <v>0</v>
      </c>
      <c r="DK197" s="3">
        <v>0</v>
      </c>
      <c r="DL197" s="3">
        <v>0</v>
      </c>
      <c r="DM197" s="3">
        <v>0</v>
      </c>
      <c r="DN197" s="3">
        <v>0</v>
      </c>
      <c r="DO197" s="3">
        <v>1</v>
      </c>
      <c r="DP197" s="3">
        <v>0</v>
      </c>
      <c r="DQ197" s="1" t="s">
        <v>154</v>
      </c>
      <c r="DR197" s="1" t="s">
        <v>154</v>
      </c>
      <c r="DT197" s="3">
        <v>50</v>
      </c>
      <c r="DU197" s="5">
        <v>50</v>
      </c>
      <c r="DV197" s="3">
        <v>25</v>
      </c>
      <c r="DW197" s="1" t="s">
        <v>160</v>
      </c>
      <c r="DX197" s="3">
        <v>1</v>
      </c>
      <c r="DZ197" s="7">
        <f t="shared" si="247"/>
        <v>1</v>
      </c>
      <c r="EA197" s="1" t="s">
        <v>249</v>
      </c>
      <c r="EB197" s="3">
        <v>0</v>
      </c>
      <c r="EC197" s="3">
        <v>0</v>
      </c>
      <c r="ED197" s="3">
        <v>0</v>
      </c>
      <c r="EE197" s="3">
        <v>0</v>
      </c>
      <c r="EF197" s="3">
        <v>0</v>
      </c>
      <c r="EG197" s="3">
        <v>0</v>
      </c>
      <c r="EH197" s="3">
        <v>0</v>
      </c>
      <c r="EI197" s="3">
        <v>0</v>
      </c>
      <c r="EJ197" s="3">
        <v>0</v>
      </c>
      <c r="EK197" s="3">
        <v>1</v>
      </c>
      <c r="EL197" s="3">
        <v>0</v>
      </c>
      <c r="EM197" s="1" t="s">
        <v>154</v>
      </c>
      <c r="EN197" s="1" t="s">
        <v>154</v>
      </c>
      <c r="EP197" s="5">
        <v>300</v>
      </c>
      <c r="EQ197" s="3">
        <v>300</v>
      </c>
      <c r="ER197" s="3">
        <v>25</v>
      </c>
      <c r="ES197" s="1" t="s">
        <v>160</v>
      </c>
      <c r="ET197" s="3">
        <v>1</v>
      </c>
      <c r="EV197" s="7">
        <f t="shared" si="248"/>
        <v>1</v>
      </c>
      <c r="EW197" s="1" t="s">
        <v>249</v>
      </c>
      <c r="EX197" s="3">
        <v>0</v>
      </c>
      <c r="EY197" s="3">
        <v>0</v>
      </c>
      <c r="EZ197" s="3">
        <v>0</v>
      </c>
      <c r="FA197" s="3">
        <v>0</v>
      </c>
      <c r="FB197" s="3">
        <v>0</v>
      </c>
      <c r="FC197" s="3">
        <v>0</v>
      </c>
      <c r="FD197" s="3">
        <v>0</v>
      </c>
      <c r="FE197" s="3">
        <v>0</v>
      </c>
      <c r="FF197" s="3">
        <v>0</v>
      </c>
      <c r="FG197" s="3">
        <v>1</v>
      </c>
      <c r="FH197" s="3">
        <v>0</v>
      </c>
      <c r="FJ197" s="1">
        <v>21930912</v>
      </c>
      <c r="FK197" s="1" t="s">
        <v>877</v>
      </c>
      <c r="FL197" s="1" t="s">
        <v>878</v>
      </c>
      <c r="FM197" s="1">
        <v>222</v>
      </c>
    </row>
    <row r="198" spans="1:169" x14ac:dyDescent="0.25">
      <c r="A198" s="1" t="s">
        <v>1056</v>
      </c>
      <c r="B198" s="1" t="s">
        <v>161</v>
      </c>
      <c r="C198" s="1" t="s">
        <v>1144</v>
      </c>
      <c r="D198" s="3" t="s">
        <v>1292</v>
      </c>
      <c r="E198" s="12" t="s">
        <v>1212</v>
      </c>
      <c r="F198" s="3" t="s">
        <v>1274</v>
      </c>
      <c r="G198" s="1" t="s">
        <v>879</v>
      </c>
      <c r="H198" s="1" t="s">
        <v>1599</v>
      </c>
      <c r="I198" s="1" t="s">
        <v>162</v>
      </c>
      <c r="J198" s="1" t="s">
        <v>153</v>
      </c>
      <c r="K198" s="1" t="s">
        <v>157</v>
      </c>
      <c r="T198" s="7"/>
      <c r="AG198" s="1" t="s">
        <v>157</v>
      </c>
      <c r="AP198" s="7"/>
      <c r="BC198" s="1" t="s">
        <v>154</v>
      </c>
      <c r="BD198" s="1" t="s">
        <v>154</v>
      </c>
      <c r="BF198" s="3">
        <v>100</v>
      </c>
      <c r="BG198" s="5">
        <v>100</v>
      </c>
      <c r="BH198" s="3">
        <v>25</v>
      </c>
      <c r="BI198" s="1" t="s">
        <v>160</v>
      </c>
      <c r="BJ198" s="3">
        <v>1</v>
      </c>
      <c r="BL198" s="7">
        <f t="shared" si="244"/>
        <v>1</v>
      </c>
      <c r="BM198" s="1" t="s">
        <v>249</v>
      </c>
      <c r="BN198" s="3">
        <v>0</v>
      </c>
      <c r="BO198" s="3">
        <v>0</v>
      </c>
      <c r="BP198" s="3">
        <v>0</v>
      </c>
      <c r="BQ198" s="3">
        <v>0</v>
      </c>
      <c r="BR198" s="3">
        <v>0</v>
      </c>
      <c r="BS198" s="3">
        <v>0</v>
      </c>
      <c r="BT198" s="3">
        <v>0</v>
      </c>
      <c r="BU198" s="3">
        <v>0</v>
      </c>
      <c r="BV198" s="3">
        <v>0</v>
      </c>
      <c r="BW198" s="3">
        <v>1</v>
      </c>
      <c r="BX198" s="3">
        <v>0</v>
      </c>
      <c r="BY198" s="1" t="s">
        <v>154</v>
      </c>
      <c r="BZ198" s="1" t="s">
        <v>154</v>
      </c>
      <c r="CB198" s="3">
        <v>200</v>
      </c>
      <c r="CC198" s="5">
        <v>200</v>
      </c>
      <c r="CD198" s="3">
        <v>25</v>
      </c>
      <c r="CE198" s="1" t="s">
        <v>160</v>
      </c>
      <c r="CF198" s="3">
        <v>2</v>
      </c>
      <c r="CH198" s="7">
        <f t="shared" si="252"/>
        <v>2</v>
      </c>
      <c r="CI198" s="1" t="s">
        <v>249</v>
      </c>
      <c r="CJ198" s="3">
        <v>0</v>
      </c>
      <c r="CK198" s="3">
        <v>0</v>
      </c>
      <c r="CL198" s="3">
        <v>0</v>
      </c>
      <c r="CM198" s="3">
        <v>0</v>
      </c>
      <c r="CN198" s="3">
        <v>0</v>
      </c>
      <c r="CO198" s="3">
        <v>0</v>
      </c>
      <c r="CP198" s="3">
        <v>0</v>
      </c>
      <c r="CQ198" s="3">
        <v>0</v>
      </c>
      <c r="CR198" s="3">
        <v>0</v>
      </c>
      <c r="CS198" s="3">
        <v>1</v>
      </c>
      <c r="CT198" s="3">
        <v>0</v>
      </c>
      <c r="CU198" s="1" t="s">
        <v>154</v>
      </c>
      <c r="CV198" s="1" t="s">
        <v>154</v>
      </c>
      <c r="CW198" s="3">
        <v>70</v>
      </c>
      <c r="CX198" s="3">
        <v>100</v>
      </c>
      <c r="CY198" s="11">
        <f t="shared" si="251"/>
        <v>142.85714285714286</v>
      </c>
      <c r="CZ198" s="3">
        <v>24</v>
      </c>
      <c r="DA198" s="1" t="s">
        <v>160</v>
      </c>
      <c r="DB198" s="3">
        <v>1</v>
      </c>
      <c r="DD198" s="7">
        <f t="shared" si="246"/>
        <v>1</v>
      </c>
      <c r="DE198" s="1" t="s">
        <v>249</v>
      </c>
      <c r="DF198" s="3">
        <v>0</v>
      </c>
      <c r="DG198" s="3">
        <v>0</v>
      </c>
      <c r="DH198" s="3">
        <v>0</v>
      </c>
      <c r="DI198" s="3">
        <v>0</v>
      </c>
      <c r="DJ198" s="3">
        <v>0</v>
      </c>
      <c r="DK198" s="3">
        <v>0</v>
      </c>
      <c r="DL198" s="3">
        <v>0</v>
      </c>
      <c r="DM198" s="3">
        <v>0</v>
      </c>
      <c r="DN198" s="3">
        <v>0</v>
      </c>
      <c r="DO198" s="3">
        <v>1</v>
      </c>
      <c r="DP198" s="3">
        <v>0</v>
      </c>
      <c r="DQ198" s="1" t="s">
        <v>154</v>
      </c>
      <c r="DR198" s="1" t="s">
        <v>154</v>
      </c>
      <c r="DT198" s="3">
        <v>50</v>
      </c>
      <c r="DU198" s="5">
        <v>50</v>
      </c>
      <c r="DV198" s="3">
        <v>25</v>
      </c>
      <c r="DW198" s="1" t="s">
        <v>160</v>
      </c>
      <c r="DX198" s="3">
        <v>1</v>
      </c>
      <c r="DZ198" s="7">
        <f t="shared" si="247"/>
        <v>1</v>
      </c>
      <c r="EA198" s="1" t="s">
        <v>249</v>
      </c>
      <c r="EB198" s="3">
        <v>0</v>
      </c>
      <c r="EC198" s="3">
        <v>0</v>
      </c>
      <c r="ED198" s="3">
        <v>0</v>
      </c>
      <c r="EE198" s="3">
        <v>0</v>
      </c>
      <c r="EF198" s="3">
        <v>0</v>
      </c>
      <c r="EG198" s="3">
        <v>0</v>
      </c>
      <c r="EH198" s="3">
        <v>0</v>
      </c>
      <c r="EI198" s="3">
        <v>0</v>
      </c>
      <c r="EJ198" s="3">
        <v>0</v>
      </c>
      <c r="EK198" s="3">
        <v>1</v>
      </c>
      <c r="EL198" s="3">
        <v>0</v>
      </c>
      <c r="EM198" s="1" t="s">
        <v>154</v>
      </c>
      <c r="EN198" s="1" t="s">
        <v>154</v>
      </c>
      <c r="EP198" s="5">
        <v>300</v>
      </c>
      <c r="EQ198" s="3">
        <v>300</v>
      </c>
      <c r="ER198" s="3">
        <v>25</v>
      </c>
      <c r="ES198" s="1" t="s">
        <v>160</v>
      </c>
      <c r="ET198" s="3">
        <v>1</v>
      </c>
      <c r="EV198" s="7">
        <f t="shared" si="248"/>
        <v>1</v>
      </c>
      <c r="EW198" s="1" t="s">
        <v>249</v>
      </c>
      <c r="EX198" s="3">
        <v>0</v>
      </c>
      <c r="EY198" s="3">
        <v>0</v>
      </c>
      <c r="EZ198" s="3">
        <v>0</v>
      </c>
      <c r="FA198" s="3">
        <v>0</v>
      </c>
      <c r="FB198" s="3">
        <v>0</v>
      </c>
      <c r="FC198" s="3">
        <v>0</v>
      </c>
      <c r="FD198" s="3">
        <v>0</v>
      </c>
      <c r="FE198" s="3">
        <v>0</v>
      </c>
      <c r="FF198" s="3">
        <v>0</v>
      </c>
      <c r="FG198" s="3">
        <v>1</v>
      </c>
      <c r="FH198" s="3">
        <v>0</v>
      </c>
      <c r="FJ198" s="1">
        <v>21930915</v>
      </c>
      <c r="FK198" s="1" t="s">
        <v>880</v>
      </c>
      <c r="FL198" s="1" t="s">
        <v>881</v>
      </c>
      <c r="FM198" s="1">
        <v>223</v>
      </c>
    </row>
    <row r="199" spans="1:169" x14ac:dyDescent="0.25">
      <c r="A199" s="1" t="s">
        <v>1119</v>
      </c>
      <c r="B199" s="1" t="s">
        <v>168</v>
      </c>
      <c r="C199" s="1" t="s">
        <v>1142</v>
      </c>
      <c r="D199" s="3" t="s">
        <v>1290</v>
      </c>
      <c r="E199" s="12" t="s">
        <v>1208</v>
      </c>
      <c r="F199" s="3" t="s">
        <v>1269</v>
      </c>
      <c r="G199" s="1" t="s">
        <v>406</v>
      </c>
      <c r="H199" s="1" t="s">
        <v>1623</v>
      </c>
      <c r="I199" s="1" t="s">
        <v>165</v>
      </c>
      <c r="J199" s="1" t="s">
        <v>159</v>
      </c>
      <c r="K199" s="1" t="s">
        <v>154</v>
      </c>
      <c r="L199" s="1" t="s">
        <v>154</v>
      </c>
      <c r="N199" s="3">
        <v>385</v>
      </c>
      <c r="O199" s="5">
        <v>385</v>
      </c>
      <c r="P199" s="3">
        <v>23</v>
      </c>
      <c r="Q199" s="1" t="s">
        <v>160</v>
      </c>
      <c r="R199" s="3">
        <v>4</v>
      </c>
      <c r="S199" s="3">
        <v>6</v>
      </c>
      <c r="T199" s="7">
        <f>AVERAGE(R199:S199)</f>
        <v>5</v>
      </c>
      <c r="U199" s="1" t="s">
        <v>220</v>
      </c>
      <c r="V199" s="3">
        <v>1</v>
      </c>
      <c r="W199" s="3">
        <v>1</v>
      </c>
      <c r="X199" s="3">
        <v>1</v>
      </c>
      <c r="Y199" s="3">
        <v>0</v>
      </c>
      <c r="Z199" s="3">
        <v>1</v>
      </c>
      <c r="AA199" s="3">
        <v>0</v>
      </c>
      <c r="AB199" s="3">
        <v>1</v>
      </c>
      <c r="AC199" s="3">
        <v>0</v>
      </c>
      <c r="AD199" s="3">
        <v>0</v>
      </c>
      <c r="AE199" s="3">
        <v>0</v>
      </c>
      <c r="AF199" s="3">
        <v>0</v>
      </c>
      <c r="AG199" s="1" t="s">
        <v>154</v>
      </c>
      <c r="AH199" s="1" t="s">
        <v>154</v>
      </c>
      <c r="AJ199" s="3">
        <v>387</v>
      </c>
      <c r="AK199" s="5">
        <v>387</v>
      </c>
      <c r="AL199" s="3">
        <v>13</v>
      </c>
      <c r="AM199" s="1" t="s">
        <v>160</v>
      </c>
      <c r="AN199" s="3">
        <v>4</v>
      </c>
      <c r="AO199" s="3">
        <v>6</v>
      </c>
      <c r="AP199" s="7">
        <f>AVERAGE(AN199:AO199)</f>
        <v>5</v>
      </c>
      <c r="AQ199" s="1" t="s">
        <v>220</v>
      </c>
      <c r="AR199" s="3">
        <v>1</v>
      </c>
      <c r="AS199" s="3">
        <v>1</v>
      </c>
      <c r="AT199" s="3">
        <v>1</v>
      </c>
      <c r="AU199" s="3">
        <v>0</v>
      </c>
      <c r="AV199" s="3">
        <v>1</v>
      </c>
      <c r="AW199" s="3">
        <v>0</v>
      </c>
      <c r="AX199" s="3">
        <v>1</v>
      </c>
      <c r="AY199" s="3">
        <v>0</v>
      </c>
      <c r="AZ199" s="3">
        <v>0</v>
      </c>
      <c r="BA199" s="3">
        <v>0</v>
      </c>
      <c r="BB199" s="3">
        <v>0</v>
      </c>
      <c r="BC199" s="1" t="s">
        <v>154</v>
      </c>
      <c r="BD199" s="1" t="s">
        <v>154</v>
      </c>
      <c r="BF199" s="3">
        <v>80</v>
      </c>
      <c r="BG199" s="5">
        <v>80</v>
      </c>
      <c r="BH199" s="3">
        <v>22</v>
      </c>
      <c r="BI199" s="1" t="s">
        <v>160</v>
      </c>
      <c r="BJ199" s="3">
        <v>3</v>
      </c>
      <c r="BK199" s="3">
        <v>4</v>
      </c>
      <c r="BL199" s="7">
        <f t="shared" si="244"/>
        <v>3.5</v>
      </c>
      <c r="BM199" s="1" t="s">
        <v>220</v>
      </c>
      <c r="BN199" s="3">
        <v>1</v>
      </c>
      <c r="BO199" s="3">
        <v>1</v>
      </c>
      <c r="BP199" s="3">
        <v>1</v>
      </c>
      <c r="BQ199" s="3">
        <v>0</v>
      </c>
      <c r="BR199" s="3">
        <v>1</v>
      </c>
      <c r="BS199" s="3">
        <v>0</v>
      </c>
      <c r="BT199" s="3">
        <v>1</v>
      </c>
      <c r="BU199" s="3">
        <v>0</v>
      </c>
      <c r="BV199" s="3">
        <v>0</v>
      </c>
      <c r="BW199" s="3">
        <v>0</v>
      </c>
      <c r="BX199" s="3">
        <v>0</v>
      </c>
      <c r="BY199" s="1" t="s">
        <v>157</v>
      </c>
      <c r="CH199" s="7"/>
      <c r="CU199" s="1" t="s">
        <v>154</v>
      </c>
      <c r="CV199" s="1" t="s">
        <v>157</v>
      </c>
      <c r="CW199" s="3">
        <v>1</v>
      </c>
      <c r="CX199" s="3">
        <v>100</v>
      </c>
      <c r="CY199" s="4">
        <v>100</v>
      </c>
      <c r="CZ199" s="3">
        <v>23</v>
      </c>
      <c r="DA199" s="1" t="s">
        <v>160</v>
      </c>
      <c r="DB199" s="3">
        <v>3</v>
      </c>
      <c r="DC199" s="3">
        <v>4</v>
      </c>
      <c r="DD199" s="7">
        <f t="shared" si="246"/>
        <v>3.5</v>
      </c>
      <c r="DE199" s="1" t="s">
        <v>220</v>
      </c>
      <c r="DF199" s="3">
        <v>1</v>
      </c>
      <c r="DG199" s="3">
        <v>1</v>
      </c>
      <c r="DH199" s="3">
        <v>1</v>
      </c>
      <c r="DI199" s="3">
        <v>0</v>
      </c>
      <c r="DJ199" s="3">
        <v>1</v>
      </c>
      <c r="DK199" s="3">
        <v>0</v>
      </c>
      <c r="DL199" s="3">
        <v>1</v>
      </c>
      <c r="DM199" s="3">
        <v>0</v>
      </c>
      <c r="DN199" s="3">
        <v>0</v>
      </c>
      <c r="DO199" s="3">
        <v>0</v>
      </c>
      <c r="DP199" s="3">
        <v>0</v>
      </c>
      <c r="DQ199" s="1" t="s">
        <v>154</v>
      </c>
      <c r="DR199" s="1" t="s">
        <v>154</v>
      </c>
      <c r="DT199" s="3">
        <v>90</v>
      </c>
      <c r="DU199" s="5">
        <v>90</v>
      </c>
      <c r="DV199" s="3">
        <v>23</v>
      </c>
      <c r="DW199" s="1" t="s">
        <v>160</v>
      </c>
      <c r="DX199" s="3">
        <v>3</v>
      </c>
      <c r="DY199" s="3">
        <v>4</v>
      </c>
      <c r="DZ199" s="7">
        <f t="shared" si="247"/>
        <v>3.5</v>
      </c>
      <c r="EA199" s="1" t="s">
        <v>220</v>
      </c>
      <c r="EB199" s="3">
        <v>1</v>
      </c>
      <c r="EC199" s="3">
        <v>1</v>
      </c>
      <c r="ED199" s="3">
        <v>1</v>
      </c>
      <c r="EE199" s="3">
        <v>0</v>
      </c>
      <c r="EF199" s="3">
        <v>1</v>
      </c>
      <c r="EG199" s="3">
        <v>0</v>
      </c>
      <c r="EH199" s="3">
        <v>1</v>
      </c>
      <c r="EI199" s="3">
        <v>0</v>
      </c>
      <c r="EJ199" s="3">
        <v>0</v>
      </c>
      <c r="EK199" s="3">
        <v>0</v>
      </c>
      <c r="EL199" s="3">
        <v>0</v>
      </c>
      <c r="EM199" s="1" t="s">
        <v>154</v>
      </c>
      <c r="EN199" s="1" t="s">
        <v>154</v>
      </c>
      <c r="EP199" s="5">
        <v>350</v>
      </c>
      <c r="EQ199" s="3">
        <v>350</v>
      </c>
      <c r="ER199" s="3">
        <v>23</v>
      </c>
      <c r="ES199" s="1" t="s">
        <v>160</v>
      </c>
      <c r="ET199" s="3">
        <v>3</v>
      </c>
      <c r="EU199" s="3">
        <v>4</v>
      </c>
      <c r="EV199" s="7">
        <f t="shared" si="248"/>
        <v>3.5</v>
      </c>
      <c r="EW199" s="1" t="s">
        <v>220</v>
      </c>
      <c r="EX199" s="3">
        <v>1</v>
      </c>
      <c r="EY199" s="3">
        <v>1</v>
      </c>
      <c r="EZ199" s="3">
        <v>1</v>
      </c>
      <c r="FA199" s="3">
        <v>0</v>
      </c>
      <c r="FB199" s="3">
        <v>1</v>
      </c>
      <c r="FC199" s="3">
        <v>0</v>
      </c>
      <c r="FD199" s="3">
        <v>1</v>
      </c>
      <c r="FE199" s="3">
        <v>0</v>
      </c>
      <c r="FF199" s="3">
        <v>0</v>
      </c>
      <c r="FG199" s="3">
        <v>0</v>
      </c>
      <c r="FH199" s="3">
        <v>0</v>
      </c>
      <c r="FJ199" s="1">
        <v>21762044</v>
      </c>
      <c r="FK199" s="1" t="s">
        <v>407</v>
      </c>
      <c r="FL199" s="1" t="s">
        <v>408</v>
      </c>
      <c r="FM199" s="1">
        <v>70</v>
      </c>
    </row>
    <row r="200" spans="1:169" x14ac:dyDescent="0.25">
      <c r="A200" s="1" t="s">
        <v>1055</v>
      </c>
      <c r="B200" s="1" t="s">
        <v>168</v>
      </c>
      <c r="C200" s="1" t="s">
        <v>1139</v>
      </c>
      <c r="D200" s="3" t="s">
        <v>1286</v>
      </c>
      <c r="E200" s="12" t="s">
        <v>1189</v>
      </c>
      <c r="F200" s="3" t="s">
        <v>1249</v>
      </c>
      <c r="G200" s="1" t="s">
        <v>504</v>
      </c>
      <c r="H200" s="1" t="s">
        <v>1376</v>
      </c>
      <c r="I200" s="1" t="s">
        <v>162</v>
      </c>
      <c r="J200" s="1" t="s">
        <v>153</v>
      </c>
      <c r="K200" s="1" t="s">
        <v>154</v>
      </c>
      <c r="L200" s="1" t="s">
        <v>154</v>
      </c>
      <c r="N200" s="3">
        <v>350</v>
      </c>
      <c r="O200" s="5">
        <v>350</v>
      </c>
      <c r="P200" s="3">
        <v>26</v>
      </c>
      <c r="Q200" s="1" t="s">
        <v>160</v>
      </c>
      <c r="R200" s="3">
        <v>7</v>
      </c>
      <c r="T200" s="7">
        <f>AVERAGE(R200:S200)</f>
        <v>7</v>
      </c>
      <c r="U200" s="1" t="s">
        <v>501</v>
      </c>
      <c r="V200" s="3">
        <v>1</v>
      </c>
      <c r="W200" s="3">
        <v>1</v>
      </c>
      <c r="X200" s="3">
        <v>0</v>
      </c>
      <c r="Y200" s="3">
        <v>1</v>
      </c>
      <c r="Z200" s="3">
        <v>0</v>
      </c>
      <c r="AA200" s="3">
        <v>0</v>
      </c>
      <c r="AB200" s="3">
        <v>0</v>
      </c>
      <c r="AC200" s="3">
        <v>0</v>
      </c>
      <c r="AD200" s="3">
        <v>0</v>
      </c>
      <c r="AE200" s="3">
        <v>0</v>
      </c>
      <c r="AF200" s="3">
        <v>0</v>
      </c>
      <c r="AG200" s="1" t="s">
        <v>154</v>
      </c>
      <c r="AH200" s="1" t="s">
        <v>154</v>
      </c>
      <c r="AJ200" s="3">
        <v>350</v>
      </c>
      <c r="AK200" s="5">
        <v>350</v>
      </c>
      <c r="AL200" s="3">
        <v>26</v>
      </c>
      <c r="AM200" s="1" t="s">
        <v>160</v>
      </c>
      <c r="AN200" s="3">
        <v>7</v>
      </c>
      <c r="AP200" s="7">
        <f>AVERAGE(AN200:AO200)</f>
        <v>7</v>
      </c>
      <c r="AQ200" s="1" t="s">
        <v>501</v>
      </c>
      <c r="AR200" s="3">
        <v>1</v>
      </c>
      <c r="AS200" s="3">
        <v>1</v>
      </c>
      <c r="AT200" s="3">
        <v>0</v>
      </c>
      <c r="AU200" s="3">
        <v>1</v>
      </c>
      <c r="AV200" s="3">
        <v>0</v>
      </c>
      <c r="AW200" s="3">
        <v>0</v>
      </c>
      <c r="AX200" s="3">
        <v>0</v>
      </c>
      <c r="AY200" s="3">
        <v>0</v>
      </c>
      <c r="AZ200" s="3">
        <v>0</v>
      </c>
      <c r="BA200" s="3">
        <v>0</v>
      </c>
      <c r="BB200" s="3">
        <v>0</v>
      </c>
      <c r="BC200" s="1" t="s">
        <v>154</v>
      </c>
      <c r="BD200" s="1" t="s">
        <v>154</v>
      </c>
      <c r="BF200" s="1">
        <v>100</v>
      </c>
      <c r="BG200" s="4">
        <v>100</v>
      </c>
      <c r="BH200" s="3">
        <v>17</v>
      </c>
      <c r="BI200" s="1" t="s">
        <v>160</v>
      </c>
      <c r="BJ200" s="3">
        <v>1</v>
      </c>
      <c r="BL200" s="7">
        <f t="shared" si="244"/>
        <v>1</v>
      </c>
      <c r="BM200" s="1" t="s">
        <v>501</v>
      </c>
      <c r="BN200" s="3">
        <v>1</v>
      </c>
      <c r="BO200" s="3">
        <v>1</v>
      </c>
      <c r="BP200" s="3">
        <v>0</v>
      </c>
      <c r="BQ200" s="3">
        <v>1</v>
      </c>
      <c r="BR200" s="3">
        <v>0</v>
      </c>
      <c r="BS200" s="3">
        <v>0</v>
      </c>
      <c r="BT200" s="3">
        <v>0</v>
      </c>
      <c r="BU200" s="3">
        <v>0</v>
      </c>
      <c r="BV200" s="3">
        <v>0</v>
      </c>
      <c r="BW200" s="3">
        <v>0</v>
      </c>
      <c r="BX200" s="3">
        <v>0</v>
      </c>
      <c r="BY200" s="1" t="s">
        <v>154</v>
      </c>
      <c r="BZ200" s="1" t="s">
        <v>157</v>
      </c>
      <c r="CA200" s="3">
        <v>10</v>
      </c>
      <c r="CB200" s="3">
        <v>100</v>
      </c>
      <c r="CC200" s="5">
        <v>200</v>
      </c>
      <c r="CD200" s="3">
        <v>17</v>
      </c>
      <c r="CE200" s="1" t="s">
        <v>160</v>
      </c>
      <c r="CF200" s="3">
        <v>1</v>
      </c>
      <c r="CH200" s="7">
        <f>AVERAGE(CF200:CG200)</f>
        <v>1</v>
      </c>
      <c r="CI200" s="1" t="s">
        <v>501</v>
      </c>
      <c r="CJ200" s="3">
        <v>1</v>
      </c>
      <c r="CK200" s="3">
        <v>1</v>
      </c>
      <c r="CL200" s="3">
        <v>0</v>
      </c>
      <c r="CM200" s="3">
        <v>1</v>
      </c>
      <c r="CN200" s="3">
        <v>0</v>
      </c>
      <c r="CO200" s="3">
        <v>0</v>
      </c>
      <c r="CP200" s="3">
        <v>0</v>
      </c>
      <c r="CQ200" s="3">
        <v>0</v>
      </c>
      <c r="CR200" s="3">
        <v>0</v>
      </c>
      <c r="CS200" s="3">
        <v>0</v>
      </c>
      <c r="CT200" s="3">
        <v>0</v>
      </c>
      <c r="CU200" s="1" t="s">
        <v>154</v>
      </c>
      <c r="CV200" s="1" t="s">
        <v>154</v>
      </c>
      <c r="CW200" s="3">
        <v>70</v>
      </c>
      <c r="CX200" s="3">
        <v>100</v>
      </c>
      <c r="CY200" s="11">
        <f>CX200/CW200*100</f>
        <v>142.85714285714286</v>
      </c>
      <c r="CZ200" s="3">
        <v>17</v>
      </c>
      <c r="DA200" s="1" t="s">
        <v>160</v>
      </c>
      <c r="DB200" s="3">
        <v>1</v>
      </c>
      <c r="DD200" s="7">
        <f t="shared" si="246"/>
        <v>1</v>
      </c>
      <c r="DE200" s="1" t="s">
        <v>501</v>
      </c>
      <c r="DF200" s="3">
        <v>1</v>
      </c>
      <c r="DG200" s="3">
        <v>1</v>
      </c>
      <c r="DH200" s="3">
        <v>0</v>
      </c>
      <c r="DI200" s="3">
        <v>1</v>
      </c>
      <c r="DJ200" s="3">
        <v>0</v>
      </c>
      <c r="DK200" s="3">
        <v>0</v>
      </c>
      <c r="DL200" s="3">
        <v>0</v>
      </c>
      <c r="DM200" s="3">
        <v>0</v>
      </c>
      <c r="DN200" s="3">
        <v>0</v>
      </c>
      <c r="DO200" s="3">
        <v>0</v>
      </c>
      <c r="DP200" s="3">
        <v>0</v>
      </c>
      <c r="DQ200" s="1" t="s">
        <v>154</v>
      </c>
      <c r="DR200" s="1" t="s">
        <v>157</v>
      </c>
      <c r="DS200" s="3">
        <v>110</v>
      </c>
      <c r="DT200" s="3">
        <v>80</v>
      </c>
      <c r="DU200" s="11">
        <f>DT200/DS200*100</f>
        <v>72.727272727272734</v>
      </c>
      <c r="DV200" s="3">
        <v>17</v>
      </c>
      <c r="DW200" s="1" t="s">
        <v>160</v>
      </c>
      <c r="DX200" s="3">
        <v>1</v>
      </c>
      <c r="DY200" s="3">
        <v>2</v>
      </c>
      <c r="DZ200" s="7">
        <f t="shared" si="247"/>
        <v>1.5</v>
      </c>
      <c r="EA200" s="1" t="s">
        <v>501</v>
      </c>
      <c r="EB200" s="3">
        <v>1</v>
      </c>
      <c r="EC200" s="3">
        <v>1</v>
      </c>
      <c r="ED200" s="3">
        <v>0</v>
      </c>
      <c r="EE200" s="3">
        <v>1</v>
      </c>
      <c r="EF200" s="3">
        <v>0</v>
      </c>
      <c r="EG200" s="3">
        <v>0</v>
      </c>
      <c r="EH200" s="3">
        <v>0</v>
      </c>
      <c r="EI200" s="3">
        <v>0</v>
      </c>
      <c r="EJ200" s="3">
        <v>0</v>
      </c>
      <c r="EK200" s="3">
        <v>0</v>
      </c>
      <c r="EL200" s="3">
        <v>0</v>
      </c>
      <c r="EM200" s="1" t="s">
        <v>154</v>
      </c>
      <c r="EN200" s="1" t="s">
        <v>154</v>
      </c>
      <c r="EP200" s="5">
        <v>300</v>
      </c>
      <c r="EQ200" s="3">
        <v>300</v>
      </c>
      <c r="ER200" s="3">
        <v>17</v>
      </c>
      <c r="ES200" s="1" t="s">
        <v>160</v>
      </c>
      <c r="ET200" s="3">
        <v>1</v>
      </c>
      <c r="EV200" s="7">
        <f t="shared" si="248"/>
        <v>1</v>
      </c>
      <c r="EW200" s="1" t="s">
        <v>501</v>
      </c>
      <c r="EX200" s="3">
        <v>1</v>
      </c>
      <c r="EY200" s="3">
        <v>1</v>
      </c>
      <c r="EZ200" s="3">
        <v>0</v>
      </c>
      <c r="FA200" s="3">
        <v>1</v>
      </c>
      <c r="FB200" s="3">
        <v>0</v>
      </c>
      <c r="FC200" s="3">
        <v>0</v>
      </c>
      <c r="FD200" s="3">
        <v>0</v>
      </c>
      <c r="FE200" s="3">
        <v>0</v>
      </c>
      <c r="FF200" s="3">
        <v>0</v>
      </c>
      <c r="FG200" s="3">
        <v>0</v>
      </c>
      <c r="FH200" s="3">
        <v>0</v>
      </c>
      <c r="FJ200" s="1">
        <v>21783204</v>
      </c>
      <c r="FK200" s="1" t="s">
        <v>505</v>
      </c>
      <c r="FL200" s="1" t="s">
        <v>506</v>
      </c>
      <c r="FM200" s="1">
        <v>99</v>
      </c>
    </row>
    <row r="201" spans="1:169" x14ac:dyDescent="0.25">
      <c r="A201" s="1" t="s">
        <v>1030</v>
      </c>
      <c r="B201" s="1" t="s">
        <v>175</v>
      </c>
      <c r="C201" s="17" t="s">
        <v>1137</v>
      </c>
      <c r="D201" s="3" t="s">
        <v>1284</v>
      </c>
      <c r="E201" s="12" t="s">
        <v>1172</v>
      </c>
      <c r="F201" s="3" t="s">
        <v>1232</v>
      </c>
      <c r="G201" s="1" t="s">
        <v>356</v>
      </c>
      <c r="H201" s="1" t="s">
        <v>1557</v>
      </c>
      <c r="I201" s="1" t="s">
        <v>165</v>
      </c>
      <c r="J201" s="1" t="s">
        <v>153</v>
      </c>
      <c r="K201" s="1" t="s">
        <v>157</v>
      </c>
      <c r="T201" s="7"/>
      <c r="AG201" s="1" t="s">
        <v>157</v>
      </c>
      <c r="AP201" s="7"/>
      <c r="BC201" s="1" t="s">
        <v>157</v>
      </c>
      <c r="BL201" s="7"/>
      <c r="BY201" s="1" t="s">
        <v>154</v>
      </c>
      <c r="BZ201" s="1" t="s">
        <v>154</v>
      </c>
      <c r="CA201" s="1">
        <v>5</v>
      </c>
      <c r="CB201" s="3">
        <v>35</v>
      </c>
      <c r="CC201" s="5"/>
      <c r="CD201" s="3">
        <v>13</v>
      </c>
      <c r="CE201" s="1" t="s">
        <v>160</v>
      </c>
      <c r="CF201" s="3">
        <v>1</v>
      </c>
      <c r="CG201" s="3">
        <v>2</v>
      </c>
      <c r="CH201" s="7">
        <f>AVERAGE(CF201:CG201)</f>
        <v>1.5</v>
      </c>
      <c r="CI201" s="1" t="s">
        <v>171</v>
      </c>
      <c r="CJ201" s="3">
        <v>1</v>
      </c>
      <c r="CK201" s="3">
        <v>0</v>
      </c>
      <c r="CL201" s="3">
        <v>0</v>
      </c>
      <c r="CM201" s="3">
        <v>0</v>
      </c>
      <c r="CN201" s="3">
        <v>0</v>
      </c>
      <c r="CO201" s="3">
        <v>1</v>
      </c>
      <c r="CP201" s="3">
        <v>0</v>
      </c>
      <c r="CQ201" s="3">
        <v>0</v>
      </c>
      <c r="CR201" s="3">
        <v>0</v>
      </c>
      <c r="CS201" s="3">
        <v>0</v>
      </c>
      <c r="CT201" s="3">
        <v>0</v>
      </c>
      <c r="CU201" s="1" t="s">
        <v>154</v>
      </c>
      <c r="CV201" s="1" t="s">
        <v>154</v>
      </c>
      <c r="CW201" s="3">
        <v>125</v>
      </c>
      <c r="CX201" s="3">
        <v>55</v>
      </c>
      <c r="CY201" s="4">
        <f>CX201/CW201*100</f>
        <v>44</v>
      </c>
      <c r="CZ201" s="3">
        <v>23</v>
      </c>
      <c r="DA201" s="1" t="s">
        <v>160</v>
      </c>
      <c r="DB201" s="3">
        <v>1</v>
      </c>
      <c r="DC201" s="3">
        <v>4</v>
      </c>
      <c r="DD201" s="7">
        <f t="shared" si="246"/>
        <v>2.5</v>
      </c>
      <c r="DE201" s="1" t="s">
        <v>172</v>
      </c>
      <c r="DF201" s="3">
        <v>1</v>
      </c>
      <c r="DG201" s="3">
        <v>0</v>
      </c>
      <c r="DH201" s="3">
        <v>0</v>
      </c>
      <c r="DI201" s="3">
        <v>0</v>
      </c>
      <c r="DJ201" s="3">
        <v>0</v>
      </c>
      <c r="DK201" s="3">
        <v>0</v>
      </c>
      <c r="DL201" s="3">
        <v>0</v>
      </c>
      <c r="DM201" s="3">
        <v>0</v>
      </c>
      <c r="DN201" s="3">
        <v>0</v>
      </c>
      <c r="DO201" s="3">
        <v>0</v>
      </c>
      <c r="DP201" s="3">
        <v>0</v>
      </c>
      <c r="DQ201" s="1" t="s">
        <v>154</v>
      </c>
      <c r="DR201" s="1" t="s">
        <v>154</v>
      </c>
      <c r="DT201" s="3">
        <v>55</v>
      </c>
      <c r="DU201" s="5">
        <v>55</v>
      </c>
      <c r="DV201" s="3">
        <v>13</v>
      </c>
      <c r="DW201" s="1" t="s">
        <v>160</v>
      </c>
      <c r="DX201" s="3">
        <v>1</v>
      </c>
      <c r="DY201" s="3">
        <v>4</v>
      </c>
      <c r="DZ201" s="7">
        <f t="shared" si="247"/>
        <v>2.5</v>
      </c>
      <c r="EA201" s="1" t="s">
        <v>172</v>
      </c>
      <c r="EB201" s="3">
        <v>1</v>
      </c>
      <c r="EC201" s="3">
        <v>0</v>
      </c>
      <c r="ED201" s="3">
        <v>0</v>
      </c>
      <c r="EE201" s="3">
        <v>0</v>
      </c>
      <c r="EF201" s="3">
        <v>0</v>
      </c>
      <c r="EG201" s="3">
        <v>0</v>
      </c>
      <c r="EH201" s="3">
        <v>0</v>
      </c>
      <c r="EI201" s="3">
        <v>0</v>
      </c>
      <c r="EJ201" s="3">
        <v>0</v>
      </c>
      <c r="EK201" s="3">
        <v>0</v>
      </c>
      <c r="EL201" s="3">
        <v>0</v>
      </c>
      <c r="EM201" s="1" t="s">
        <v>154</v>
      </c>
      <c r="EN201" s="1" t="s">
        <v>154</v>
      </c>
      <c r="EP201" s="5">
        <v>330</v>
      </c>
      <c r="EQ201" s="3">
        <v>330</v>
      </c>
      <c r="ER201" s="3">
        <v>13</v>
      </c>
      <c r="ES201" s="1" t="s">
        <v>160</v>
      </c>
      <c r="ET201" s="3">
        <v>1</v>
      </c>
      <c r="EU201" s="3">
        <v>7</v>
      </c>
      <c r="EV201" s="7">
        <f t="shared" si="248"/>
        <v>4</v>
      </c>
      <c r="EW201" s="1" t="s">
        <v>171</v>
      </c>
      <c r="EX201" s="3">
        <v>1</v>
      </c>
      <c r="EY201" s="3">
        <v>0</v>
      </c>
      <c r="EZ201" s="3">
        <v>0</v>
      </c>
      <c r="FA201" s="3">
        <v>0</v>
      </c>
      <c r="FB201" s="3">
        <v>0</v>
      </c>
      <c r="FC201" s="3">
        <v>1</v>
      </c>
      <c r="FD201" s="3">
        <v>0</v>
      </c>
      <c r="FE201" s="3">
        <v>0</v>
      </c>
      <c r="FF201" s="3">
        <v>0</v>
      </c>
      <c r="FG201" s="3">
        <v>0</v>
      </c>
      <c r="FH201" s="3">
        <v>0</v>
      </c>
      <c r="FJ201" s="1">
        <v>21732755</v>
      </c>
      <c r="FK201" s="1" t="s">
        <v>357</v>
      </c>
      <c r="FL201" s="1" t="s">
        <v>358</v>
      </c>
      <c r="FM201" s="1">
        <v>56</v>
      </c>
    </row>
    <row r="202" spans="1:169" x14ac:dyDescent="0.25">
      <c r="A202" s="1" t="s">
        <v>1031</v>
      </c>
      <c r="B202" s="1" t="s">
        <v>175</v>
      </c>
      <c r="C202" s="17" t="s">
        <v>1137</v>
      </c>
      <c r="D202" s="3" t="s">
        <v>1284</v>
      </c>
      <c r="E202" s="12" t="s">
        <v>1172</v>
      </c>
      <c r="F202" s="3" t="s">
        <v>1232</v>
      </c>
      <c r="G202" s="1" t="s">
        <v>362</v>
      </c>
      <c r="H202" s="1" t="s">
        <v>1558</v>
      </c>
      <c r="I202" s="1" t="s">
        <v>165</v>
      </c>
      <c r="J202" s="1" t="s">
        <v>153</v>
      </c>
      <c r="K202" s="1" t="s">
        <v>157</v>
      </c>
      <c r="T202" s="7"/>
      <c r="AG202" s="1" t="s">
        <v>157</v>
      </c>
      <c r="AP202" s="7"/>
      <c r="BC202" s="1" t="s">
        <v>154</v>
      </c>
      <c r="BD202" s="1" t="s">
        <v>154</v>
      </c>
      <c r="BF202" s="3">
        <v>43</v>
      </c>
      <c r="BG202" s="5">
        <v>43</v>
      </c>
      <c r="BH202" s="3">
        <v>13</v>
      </c>
      <c r="BI202" s="1" t="s">
        <v>160</v>
      </c>
      <c r="BJ202" s="3">
        <v>1</v>
      </c>
      <c r="BK202" s="3">
        <v>5</v>
      </c>
      <c r="BL202" s="7">
        <f>AVERAGE(BJ202:BK202)</f>
        <v>3</v>
      </c>
      <c r="BM202" s="1" t="s">
        <v>171</v>
      </c>
      <c r="BN202" s="3">
        <v>1</v>
      </c>
      <c r="BO202" s="3">
        <v>0</v>
      </c>
      <c r="BP202" s="3">
        <v>0</v>
      </c>
      <c r="BQ202" s="3">
        <v>0</v>
      </c>
      <c r="BR202" s="3">
        <v>0</v>
      </c>
      <c r="BS202" s="3">
        <v>1</v>
      </c>
      <c r="BT202" s="3">
        <v>0</v>
      </c>
      <c r="BU202" s="3">
        <v>0</v>
      </c>
      <c r="BV202" s="3">
        <v>0</v>
      </c>
      <c r="BW202" s="3">
        <v>0</v>
      </c>
      <c r="BX202" s="3">
        <v>0</v>
      </c>
      <c r="BY202" s="1" t="s">
        <v>157</v>
      </c>
      <c r="CH202" s="7"/>
      <c r="CU202" s="1" t="s">
        <v>157</v>
      </c>
      <c r="DD202" s="7"/>
      <c r="DQ202" s="1" t="s">
        <v>154</v>
      </c>
      <c r="DR202" s="1" t="s">
        <v>154</v>
      </c>
      <c r="DT202" s="3">
        <v>41</v>
      </c>
      <c r="DU202" s="5">
        <v>41</v>
      </c>
      <c r="DV202" s="3">
        <v>13</v>
      </c>
      <c r="DW202" s="1" t="s">
        <v>160</v>
      </c>
      <c r="DX202" s="3">
        <v>2</v>
      </c>
      <c r="DY202" s="3">
        <v>6</v>
      </c>
      <c r="DZ202" s="7">
        <f t="shared" si="247"/>
        <v>4</v>
      </c>
      <c r="EA202" s="1" t="s">
        <v>172</v>
      </c>
      <c r="EB202" s="3">
        <v>1</v>
      </c>
      <c r="EC202" s="3">
        <v>0</v>
      </c>
      <c r="ED202" s="3">
        <v>0</v>
      </c>
      <c r="EE202" s="3">
        <v>0</v>
      </c>
      <c r="EF202" s="3">
        <v>0</v>
      </c>
      <c r="EG202" s="3">
        <v>0</v>
      </c>
      <c r="EH202" s="3">
        <v>0</v>
      </c>
      <c r="EI202" s="3">
        <v>0</v>
      </c>
      <c r="EJ202" s="3">
        <v>0</v>
      </c>
      <c r="EK202" s="3">
        <v>0</v>
      </c>
      <c r="EL202" s="3">
        <v>0</v>
      </c>
      <c r="EM202" s="1" t="s">
        <v>154</v>
      </c>
      <c r="EN202" s="1" t="s">
        <v>154</v>
      </c>
      <c r="EP202" s="5">
        <v>332</v>
      </c>
      <c r="EQ202" s="3">
        <v>332</v>
      </c>
      <c r="ER202" s="3">
        <v>13</v>
      </c>
      <c r="ES202" s="1" t="s">
        <v>160</v>
      </c>
      <c r="ET202" s="3">
        <v>1</v>
      </c>
      <c r="EU202" s="3">
        <v>3</v>
      </c>
      <c r="EV202" s="7">
        <f t="shared" si="248"/>
        <v>2</v>
      </c>
      <c r="EW202" s="1" t="s">
        <v>172</v>
      </c>
      <c r="EX202" s="3">
        <v>1</v>
      </c>
      <c r="EY202" s="3">
        <v>0</v>
      </c>
      <c r="EZ202" s="3">
        <v>0</v>
      </c>
      <c r="FA202" s="3">
        <v>0</v>
      </c>
      <c r="FB202" s="3">
        <v>0</v>
      </c>
      <c r="FC202" s="3">
        <v>0</v>
      </c>
      <c r="FD202" s="3">
        <v>0</v>
      </c>
      <c r="FE202" s="3">
        <v>0</v>
      </c>
      <c r="FF202" s="3">
        <v>0</v>
      </c>
      <c r="FG202" s="3">
        <v>0</v>
      </c>
      <c r="FH202" s="3">
        <v>0</v>
      </c>
      <c r="FJ202" s="1">
        <v>21733381</v>
      </c>
      <c r="FK202" s="1" t="s">
        <v>363</v>
      </c>
      <c r="FL202" s="1" t="s">
        <v>364</v>
      </c>
      <c r="FM202" s="1">
        <v>58</v>
      </c>
    </row>
    <row r="203" spans="1:169" x14ac:dyDescent="0.25">
      <c r="A203" s="1" t="s">
        <v>1058</v>
      </c>
      <c r="B203" s="1" t="s">
        <v>175</v>
      </c>
      <c r="C203" s="1" t="s">
        <v>1137</v>
      </c>
      <c r="D203" s="3" t="s">
        <v>1284</v>
      </c>
      <c r="E203" s="12" t="s">
        <v>1172</v>
      </c>
      <c r="F203" s="3" t="s">
        <v>1232</v>
      </c>
      <c r="G203" s="1" t="s">
        <v>334</v>
      </c>
      <c r="H203" s="1" t="s">
        <v>577</v>
      </c>
      <c r="I203" s="1" t="s">
        <v>165</v>
      </c>
      <c r="J203" s="1" t="s">
        <v>153</v>
      </c>
      <c r="K203" s="1" t="s">
        <v>154</v>
      </c>
      <c r="L203" s="1" t="s">
        <v>154</v>
      </c>
      <c r="N203" s="3">
        <v>360</v>
      </c>
      <c r="O203" s="5">
        <v>360</v>
      </c>
      <c r="P203" s="3">
        <v>13</v>
      </c>
      <c r="Q203" s="1" t="s">
        <v>160</v>
      </c>
      <c r="R203" s="3">
        <v>2</v>
      </c>
      <c r="S203" s="3">
        <v>15</v>
      </c>
      <c r="T203" s="7">
        <f>AVERAGE(R203:S203)</f>
        <v>8.5</v>
      </c>
      <c r="U203" s="1" t="s">
        <v>187</v>
      </c>
      <c r="V203" s="3">
        <v>1</v>
      </c>
      <c r="W203" s="3">
        <v>0</v>
      </c>
      <c r="X203" s="3">
        <v>0</v>
      </c>
      <c r="Y203" s="3">
        <v>0</v>
      </c>
      <c r="Z203" s="3">
        <v>1</v>
      </c>
      <c r="AA203" s="3">
        <v>1</v>
      </c>
      <c r="AB203" s="3">
        <v>0</v>
      </c>
      <c r="AC203" s="3">
        <v>0</v>
      </c>
      <c r="AD203" s="3">
        <v>0</v>
      </c>
      <c r="AE203" s="3">
        <v>0</v>
      </c>
      <c r="AF203" s="3">
        <v>0</v>
      </c>
      <c r="AG203" s="1" t="s">
        <v>154</v>
      </c>
      <c r="AH203" s="1" t="s">
        <v>154</v>
      </c>
      <c r="AJ203" s="3">
        <v>360</v>
      </c>
      <c r="AK203" s="5">
        <v>360</v>
      </c>
      <c r="AL203" s="3">
        <v>13</v>
      </c>
      <c r="AM203" s="1" t="s">
        <v>160</v>
      </c>
      <c r="AN203" s="3">
        <v>2</v>
      </c>
      <c r="AO203" s="3">
        <v>3</v>
      </c>
      <c r="AP203" s="7">
        <f>AVERAGE(AN203:AO203)</f>
        <v>2.5</v>
      </c>
      <c r="AQ203" s="1" t="s">
        <v>171</v>
      </c>
      <c r="AR203" s="3">
        <v>1</v>
      </c>
      <c r="AS203" s="3">
        <v>0</v>
      </c>
      <c r="AT203" s="3">
        <v>0</v>
      </c>
      <c r="AU203" s="3">
        <v>0</v>
      </c>
      <c r="AV203" s="3">
        <v>0</v>
      </c>
      <c r="AW203" s="3">
        <v>1</v>
      </c>
      <c r="AX203" s="3">
        <v>0</v>
      </c>
      <c r="AY203" s="3">
        <v>0</v>
      </c>
      <c r="AZ203" s="3">
        <v>0</v>
      </c>
      <c r="BA203" s="3">
        <v>0</v>
      </c>
      <c r="BB203" s="3">
        <v>0</v>
      </c>
      <c r="BC203" s="1" t="s">
        <v>157</v>
      </c>
      <c r="BL203" s="7"/>
      <c r="BY203" s="1" t="s">
        <v>157</v>
      </c>
      <c r="CH203" s="7"/>
      <c r="CU203" s="1" t="s">
        <v>157</v>
      </c>
      <c r="DD203" s="7"/>
      <c r="DQ203" s="1" t="s">
        <v>157</v>
      </c>
      <c r="DZ203" s="7"/>
      <c r="EM203" s="1" t="s">
        <v>157</v>
      </c>
      <c r="EV203" s="7"/>
      <c r="FJ203" s="1">
        <v>21728239</v>
      </c>
      <c r="FK203" s="1" t="s">
        <v>335</v>
      </c>
      <c r="FL203" s="1" t="s">
        <v>336</v>
      </c>
      <c r="FM203" s="1">
        <v>49</v>
      </c>
    </row>
    <row r="204" spans="1:169" x14ac:dyDescent="0.25">
      <c r="A204" s="1" t="s">
        <v>1059</v>
      </c>
      <c r="B204" s="1" t="s">
        <v>175</v>
      </c>
      <c r="C204" s="1" t="s">
        <v>1137</v>
      </c>
      <c r="D204" s="3" t="s">
        <v>1284</v>
      </c>
      <c r="E204" s="12" t="s">
        <v>1172</v>
      </c>
      <c r="F204" s="3" t="s">
        <v>1232</v>
      </c>
      <c r="G204" s="1" t="s">
        <v>344</v>
      </c>
      <c r="H204" s="1" t="s">
        <v>1571</v>
      </c>
      <c r="I204" s="1" t="s">
        <v>165</v>
      </c>
      <c r="J204" s="1" t="s">
        <v>153</v>
      </c>
      <c r="K204" s="1" t="s">
        <v>157</v>
      </c>
      <c r="T204" s="7"/>
      <c r="AG204" s="1" t="s">
        <v>157</v>
      </c>
      <c r="AP204" s="7"/>
      <c r="BC204" s="1" t="s">
        <v>157</v>
      </c>
      <c r="BL204" s="7"/>
      <c r="BY204" s="1" t="s">
        <v>154</v>
      </c>
      <c r="BZ204" s="1" t="s">
        <v>154</v>
      </c>
      <c r="CB204" s="3">
        <v>100</v>
      </c>
      <c r="CC204" s="5">
        <v>100</v>
      </c>
      <c r="CD204" s="3">
        <v>13</v>
      </c>
      <c r="CE204" s="1" t="s">
        <v>160</v>
      </c>
      <c r="CF204" s="3">
        <v>1</v>
      </c>
      <c r="CG204" s="3">
        <v>2</v>
      </c>
      <c r="CH204" s="7">
        <f>AVERAGE(CF204:CG204)</f>
        <v>1.5</v>
      </c>
      <c r="CI204" s="1" t="s">
        <v>187</v>
      </c>
      <c r="CJ204" s="3">
        <v>1</v>
      </c>
      <c r="CK204" s="3">
        <v>0</v>
      </c>
      <c r="CL204" s="3">
        <v>0</v>
      </c>
      <c r="CM204" s="3">
        <v>0</v>
      </c>
      <c r="CN204" s="3">
        <v>1</v>
      </c>
      <c r="CO204" s="3">
        <v>1</v>
      </c>
      <c r="CP204" s="3">
        <v>0</v>
      </c>
      <c r="CQ204" s="3">
        <v>0</v>
      </c>
      <c r="CR204" s="3">
        <v>0</v>
      </c>
      <c r="CS204" s="3">
        <v>0</v>
      </c>
      <c r="CT204" s="3">
        <v>0</v>
      </c>
      <c r="CU204" s="1" t="s">
        <v>157</v>
      </c>
      <c r="DD204" s="7"/>
      <c r="DQ204" s="1" t="s">
        <v>157</v>
      </c>
      <c r="DZ204" s="7"/>
      <c r="EM204" s="1" t="s">
        <v>157</v>
      </c>
      <c r="EV204" s="7"/>
      <c r="FJ204" s="1">
        <v>21729432</v>
      </c>
      <c r="FK204" s="1" t="s">
        <v>345</v>
      </c>
      <c r="FL204" s="1" t="s">
        <v>346</v>
      </c>
      <c r="FM204" s="1">
        <v>52</v>
      </c>
    </row>
    <row r="205" spans="1:169" x14ac:dyDescent="0.25">
      <c r="A205" s="1" t="s">
        <v>1060</v>
      </c>
      <c r="B205" s="1" t="s">
        <v>175</v>
      </c>
      <c r="C205" s="1" t="s">
        <v>1137</v>
      </c>
      <c r="D205" s="3" t="s">
        <v>1284</v>
      </c>
      <c r="E205" s="12" t="s">
        <v>1172</v>
      </c>
      <c r="F205" s="3" t="s">
        <v>1232</v>
      </c>
      <c r="G205" s="1" t="s">
        <v>350</v>
      </c>
      <c r="H205" s="1" t="s">
        <v>1329</v>
      </c>
      <c r="I205" s="1" t="s">
        <v>165</v>
      </c>
      <c r="J205" s="1" t="s">
        <v>153</v>
      </c>
      <c r="K205" s="1" t="s">
        <v>157</v>
      </c>
      <c r="T205" s="7"/>
      <c r="AG205" s="1" t="s">
        <v>157</v>
      </c>
      <c r="AP205" s="7"/>
      <c r="BC205" s="1" t="s">
        <v>154</v>
      </c>
      <c r="BD205" s="1" t="s">
        <v>154</v>
      </c>
      <c r="BF205" s="3">
        <v>50</v>
      </c>
      <c r="BG205" s="5">
        <v>50</v>
      </c>
      <c r="BH205" s="3">
        <v>13</v>
      </c>
      <c r="BI205" s="1" t="s">
        <v>155</v>
      </c>
      <c r="BJ205" s="3">
        <v>1</v>
      </c>
      <c r="BK205" s="3">
        <v>3</v>
      </c>
      <c r="BL205" s="7">
        <f>AVERAGE(BJ205:BK205)</f>
        <v>2</v>
      </c>
      <c r="BM205" s="1" t="s">
        <v>171</v>
      </c>
      <c r="BN205" s="3">
        <v>1</v>
      </c>
      <c r="BO205" s="3">
        <v>0</v>
      </c>
      <c r="BP205" s="3">
        <v>0</v>
      </c>
      <c r="BQ205" s="3">
        <v>0</v>
      </c>
      <c r="BR205" s="3">
        <v>0</v>
      </c>
      <c r="BS205" s="3">
        <v>1</v>
      </c>
      <c r="BT205" s="3">
        <v>0</v>
      </c>
      <c r="BU205" s="3">
        <v>0</v>
      </c>
      <c r="BV205" s="3">
        <v>0</v>
      </c>
      <c r="BW205" s="3">
        <v>0</v>
      </c>
      <c r="BX205" s="3">
        <v>0</v>
      </c>
      <c r="BY205" s="1" t="s">
        <v>157</v>
      </c>
      <c r="CH205" s="7"/>
      <c r="CU205" s="1" t="s">
        <v>154</v>
      </c>
      <c r="CV205" s="1" t="s">
        <v>154</v>
      </c>
      <c r="CW205" s="3">
        <v>125</v>
      </c>
      <c r="CX205" s="3">
        <v>100</v>
      </c>
      <c r="CY205" s="11">
        <f>CX205/CW205*100</f>
        <v>80</v>
      </c>
      <c r="CZ205" s="3">
        <v>13</v>
      </c>
      <c r="DA205" s="1" t="s">
        <v>160</v>
      </c>
      <c r="DB205" s="3">
        <v>1</v>
      </c>
      <c r="DC205" s="3">
        <v>3</v>
      </c>
      <c r="DD205" s="7">
        <f>AVERAGE(DB205:DC205)</f>
        <v>2</v>
      </c>
      <c r="DE205" s="1" t="s">
        <v>206</v>
      </c>
      <c r="DF205" s="3">
        <v>1</v>
      </c>
      <c r="DG205" s="3">
        <v>0</v>
      </c>
      <c r="DH205" s="3">
        <v>0</v>
      </c>
      <c r="DI205" s="3">
        <v>0</v>
      </c>
      <c r="DJ205" s="3">
        <v>0</v>
      </c>
      <c r="DK205" s="3">
        <v>1</v>
      </c>
      <c r="DL205" s="3">
        <v>1</v>
      </c>
      <c r="DM205" s="3">
        <v>0</v>
      </c>
      <c r="DN205" s="3">
        <v>0</v>
      </c>
      <c r="DO205" s="3">
        <v>0</v>
      </c>
      <c r="DP205" s="3">
        <v>0</v>
      </c>
      <c r="DQ205" s="1" t="s">
        <v>154</v>
      </c>
      <c r="DR205" s="1" t="s">
        <v>154</v>
      </c>
      <c r="DT205" s="3">
        <v>60</v>
      </c>
      <c r="DU205" s="5">
        <v>60</v>
      </c>
      <c r="DV205" s="3">
        <v>13</v>
      </c>
      <c r="DW205" s="1" t="s">
        <v>160</v>
      </c>
      <c r="DX205" s="3">
        <v>1</v>
      </c>
      <c r="DY205" s="3">
        <v>4</v>
      </c>
      <c r="DZ205" s="7">
        <f>AVERAGE(DX205:DY205)</f>
        <v>2.5</v>
      </c>
      <c r="EA205" s="1" t="s">
        <v>206</v>
      </c>
      <c r="EB205" s="3">
        <v>1</v>
      </c>
      <c r="EC205" s="3">
        <v>0</v>
      </c>
      <c r="ED205" s="3">
        <v>0</v>
      </c>
      <c r="EE205" s="3">
        <v>0</v>
      </c>
      <c r="EF205" s="3">
        <v>0</v>
      </c>
      <c r="EG205" s="3">
        <v>1</v>
      </c>
      <c r="EH205" s="3">
        <v>1</v>
      </c>
      <c r="EI205" s="3">
        <v>0</v>
      </c>
      <c r="EJ205" s="3">
        <v>0</v>
      </c>
      <c r="EK205" s="3">
        <v>0</v>
      </c>
      <c r="EL205" s="3">
        <v>0</v>
      </c>
      <c r="EM205" s="1" t="s">
        <v>154</v>
      </c>
      <c r="EN205" s="1" t="s">
        <v>154</v>
      </c>
      <c r="EP205" s="5">
        <v>250</v>
      </c>
      <c r="EQ205" s="3">
        <v>250</v>
      </c>
      <c r="ER205" s="3">
        <v>13</v>
      </c>
      <c r="ES205" s="1" t="s">
        <v>160</v>
      </c>
      <c r="ET205" s="3">
        <v>1</v>
      </c>
      <c r="EU205" s="3">
        <v>4</v>
      </c>
      <c r="EV205" s="7">
        <f>AVERAGE(ET205:EU205)</f>
        <v>2.5</v>
      </c>
      <c r="EW205" s="1" t="s">
        <v>178</v>
      </c>
      <c r="EX205" s="3">
        <v>1</v>
      </c>
      <c r="EY205" s="3">
        <v>0</v>
      </c>
      <c r="EZ205" s="3">
        <v>0</v>
      </c>
      <c r="FA205" s="3">
        <v>0</v>
      </c>
      <c r="FB205" s="3">
        <v>0</v>
      </c>
      <c r="FC205" s="3">
        <v>0</v>
      </c>
      <c r="FD205" s="3">
        <v>1</v>
      </c>
      <c r="FE205" s="3">
        <v>0</v>
      </c>
      <c r="FF205" s="3">
        <v>0</v>
      </c>
      <c r="FG205" s="3">
        <v>0</v>
      </c>
      <c r="FH205" s="3">
        <v>0</v>
      </c>
      <c r="FJ205" s="1">
        <v>21732136</v>
      </c>
      <c r="FK205" s="1" t="s">
        <v>351</v>
      </c>
      <c r="FL205" s="1" t="s">
        <v>352</v>
      </c>
      <c r="FM205" s="1">
        <v>54</v>
      </c>
    </row>
    <row r="206" spans="1:169" x14ac:dyDescent="0.25">
      <c r="A206" s="1" t="s">
        <v>1061</v>
      </c>
      <c r="B206" s="1" t="s">
        <v>175</v>
      </c>
      <c r="C206" s="1" t="s">
        <v>1137</v>
      </c>
      <c r="D206" s="3" t="s">
        <v>1284</v>
      </c>
      <c r="E206" s="12" t="s">
        <v>1172</v>
      </c>
      <c r="F206" s="3" t="s">
        <v>1232</v>
      </c>
      <c r="G206" s="1" t="s">
        <v>359</v>
      </c>
      <c r="H206" s="1" t="s">
        <v>905</v>
      </c>
      <c r="I206" s="1" t="s">
        <v>165</v>
      </c>
      <c r="J206" s="1" t="s">
        <v>153</v>
      </c>
      <c r="K206" s="1" t="s">
        <v>157</v>
      </c>
      <c r="T206" s="7"/>
      <c r="AG206" s="1" t="s">
        <v>157</v>
      </c>
      <c r="AP206" s="7"/>
      <c r="BC206" s="1" t="s">
        <v>154</v>
      </c>
      <c r="BD206" s="1" t="s">
        <v>154</v>
      </c>
      <c r="BF206" s="3">
        <v>43</v>
      </c>
      <c r="BG206" s="5">
        <v>43</v>
      </c>
      <c r="BH206" s="3">
        <v>13</v>
      </c>
      <c r="BI206" s="1" t="s">
        <v>160</v>
      </c>
      <c r="BJ206" s="3">
        <v>2</v>
      </c>
      <c r="BK206" s="3">
        <v>4</v>
      </c>
      <c r="BL206" s="7">
        <f>AVERAGE(BJ206:BK206)</f>
        <v>3</v>
      </c>
      <c r="BM206" s="1" t="s">
        <v>206</v>
      </c>
      <c r="BN206" s="3">
        <v>1</v>
      </c>
      <c r="BO206" s="3">
        <v>0</v>
      </c>
      <c r="BP206" s="3">
        <v>0</v>
      </c>
      <c r="BQ206" s="3">
        <v>0</v>
      </c>
      <c r="BR206" s="3">
        <v>0</v>
      </c>
      <c r="BS206" s="3">
        <v>1</v>
      </c>
      <c r="BT206" s="3">
        <v>1</v>
      </c>
      <c r="BU206" s="3">
        <v>0</v>
      </c>
      <c r="BV206" s="3">
        <v>0</v>
      </c>
      <c r="BW206" s="3">
        <v>0</v>
      </c>
      <c r="BX206" s="3">
        <v>0</v>
      </c>
      <c r="BY206" s="1" t="s">
        <v>157</v>
      </c>
      <c r="CH206" s="7"/>
      <c r="CU206" s="1" t="s">
        <v>154</v>
      </c>
      <c r="CV206" s="1" t="s">
        <v>154</v>
      </c>
      <c r="CW206" s="3">
        <v>125</v>
      </c>
      <c r="CX206" s="3">
        <v>85</v>
      </c>
      <c r="CY206" s="11">
        <f>CX206/CW206*100</f>
        <v>68</v>
      </c>
      <c r="CZ206" s="3">
        <v>13</v>
      </c>
      <c r="DA206" s="1" t="s">
        <v>160</v>
      </c>
      <c r="DB206" s="3">
        <v>2</v>
      </c>
      <c r="DC206" s="3">
        <v>4</v>
      </c>
      <c r="DD206" s="7">
        <f>AVERAGE(DB206:DC206)</f>
        <v>3</v>
      </c>
      <c r="DE206" s="1" t="s">
        <v>206</v>
      </c>
      <c r="DF206" s="3">
        <v>1</v>
      </c>
      <c r="DG206" s="3">
        <v>0</v>
      </c>
      <c r="DH206" s="3">
        <v>0</v>
      </c>
      <c r="DI206" s="3">
        <v>0</v>
      </c>
      <c r="DJ206" s="3">
        <v>0</v>
      </c>
      <c r="DK206" s="3">
        <v>1</v>
      </c>
      <c r="DL206" s="3">
        <v>1</v>
      </c>
      <c r="DM206" s="3">
        <v>0</v>
      </c>
      <c r="DN206" s="3">
        <v>0</v>
      </c>
      <c r="DO206" s="3">
        <v>0</v>
      </c>
      <c r="DP206" s="3">
        <v>0</v>
      </c>
      <c r="DQ206" s="1" t="s">
        <v>154</v>
      </c>
      <c r="DR206" s="1" t="s">
        <v>154</v>
      </c>
      <c r="DT206" s="3">
        <v>52</v>
      </c>
      <c r="DU206" s="5">
        <v>52</v>
      </c>
      <c r="DV206" s="3">
        <v>13</v>
      </c>
      <c r="DW206" s="1" t="s">
        <v>160</v>
      </c>
      <c r="DX206" s="3">
        <v>2</v>
      </c>
      <c r="DY206" s="3">
        <v>4</v>
      </c>
      <c r="DZ206" s="7">
        <f>AVERAGE(DX206:DY206)</f>
        <v>3</v>
      </c>
      <c r="EA206" s="1" t="s">
        <v>206</v>
      </c>
      <c r="EB206" s="3">
        <v>1</v>
      </c>
      <c r="EC206" s="3">
        <v>0</v>
      </c>
      <c r="ED206" s="3">
        <v>0</v>
      </c>
      <c r="EE206" s="3">
        <v>0</v>
      </c>
      <c r="EF206" s="3">
        <v>0</v>
      </c>
      <c r="EG206" s="3">
        <v>1</v>
      </c>
      <c r="EH206" s="3">
        <v>1</v>
      </c>
      <c r="EI206" s="3">
        <v>0</v>
      </c>
      <c r="EJ206" s="3">
        <v>0</v>
      </c>
      <c r="EK206" s="3">
        <v>0</v>
      </c>
      <c r="EL206" s="3">
        <v>0</v>
      </c>
      <c r="EM206" s="1" t="s">
        <v>154</v>
      </c>
      <c r="EN206" s="1" t="s">
        <v>154</v>
      </c>
      <c r="EP206" s="5">
        <v>325</v>
      </c>
      <c r="EQ206" s="3">
        <v>325</v>
      </c>
      <c r="ER206" s="3">
        <v>13</v>
      </c>
      <c r="ES206" s="1" t="s">
        <v>160</v>
      </c>
      <c r="ET206" s="3">
        <v>3</v>
      </c>
      <c r="EU206" s="3">
        <v>7</v>
      </c>
      <c r="EV206" s="7">
        <f>AVERAGE(ET206:EU206)</f>
        <v>5</v>
      </c>
      <c r="EW206" s="1" t="s">
        <v>206</v>
      </c>
      <c r="EX206" s="3">
        <v>1</v>
      </c>
      <c r="EY206" s="3">
        <v>0</v>
      </c>
      <c r="EZ206" s="3">
        <v>0</v>
      </c>
      <c r="FA206" s="3">
        <v>0</v>
      </c>
      <c r="FB206" s="3">
        <v>0</v>
      </c>
      <c r="FC206" s="3">
        <v>1</v>
      </c>
      <c r="FD206" s="3">
        <v>1</v>
      </c>
      <c r="FE206" s="3">
        <v>0</v>
      </c>
      <c r="FF206" s="3">
        <v>0</v>
      </c>
      <c r="FG206" s="3">
        <v>0</v>
      </c>
      <c r="FH206" s="3">
        <v>0</v>
      </c>
      <c r="FJ206" s="1">
        <v>21733002</v>
      </c>
      <c r="FK206" s="1" t="s">
        <v>360</v>
      </c>
      <c r="FL206" s="1" t="s">
        <v>361</v>
      </c>
      <c r="FM206" s="1">
        <v>57</v>
      </c>
    </row>
    <row r="207" spans="1:169" x14ac:dyDescent="0.25">
      <c r="A207" s="1" t="s">
        <v>1062</v>
      </c>
      <c r="B207" s="1" t="s">
        <v>175</v>
      </c>
      <c r="C207" s="1" t="s">
        <v>1137</v>
      </c>
      <c r="D207" s="3" t="s">
        <v>1284</v>
      </c>
      <c r="E207" s="12" t="s">
        <v>1172</v>
      </c>
      <c r="F207" s="3" t="s">
        <v>1232</v>
      </c>
      <c r="G207" s="1" t="s">
        <v>340</v>
      </c>
      <c r="H207" s="1" t="s">
        <v>1572</v>
      </c>
      <c r="I207" s="1" t="s">
        <v>165</v>
      </c>
      <c r="J207" s="1" t="s">
        <v>153</v>
      </c>
      <c r="K207" s="1" t="s">
        <v>157</v>
      </c>
      <c r="T207" s="7"/>
      <c r="AG207" s="1" t="s">
        <v>157</v>
      </c>
      <c r="AP207" s="7"/>
      <c r="BC207" s="1" t="s">
        <v>157</v>
      </c>
      <c r="BL207" s="7"/>
      <c r="BY207" s="1" t="s">
        <v>154</v>
      </c>
      <c r="BZ207" s="1" t="s">
        <v>154</v>
      </c>
      <c r="CB207" s="3">
        <v>100</v>
      </c>
      <c r="CC207" s="5">
        <v>100</v>
      </c>
      <c r="CD207" s="3">
        <v>13</v>
      </c>
      <c r="CE207" s="1" t="s">
        <v>160</v>
      </c>
      <c r="CF207" s="3">
        <v>1</v>
      </c>
      <c r="CG207" s="3">
        <v>2</v>
      </c>
      <c r="CH207" s="7">
        <f>AVERAGE(CF207:CG207)</f>
        <v>1.5</v>
      </c>
      <c r="CI207" s="1" t="s">
        <v>171</v>
      </c>
      <c r="CJ207" s="3">
        <v>1</v>
      </c>
      <c r="CK207" s="3">
        <v>0</v>
      </c>
      <c r="CL207" s="3">
        <v>0</v>
      </c>
      <c r="CM207" s="3">
        <v>0</v>
      </c>
      <c r="CN207" s="3">
        <v>0</v>
      </c>
      <c r="CO207" s="3">
        <v>1</v>
      </c>
      <c r="CP207" s="3">
        <v>0</v>
      </c>
      <c r="CQ207" s="3">
        <v>0</v>
      </c>
      <c r="CR207" s="3">
        <v>0</v>
      </c>
      <c r="CS207" s="3">
        <v>0</v>
      </c>
      <c r="CT207" s="3">
        <v>0</v>
      </c>
      <c r="CU207" s="1" t="s">
        <v>157</v>
      </c>
      <c r="DD207" s="7"/>
      <c r="DQ207" s="1" t="s">
        <v>157</v>
      </c>
      <c r="DZ207" s="7"/>
      <c r="EM207" s="1" t="s">
        <v>157</v>
      </c>
      <c r="EV207" s="7"/>
      <c r="FI207" s="1" t="s">
        <v>341</v>
      </c>
      <c r="FJ207" s="1">
        <v>21729169</v>
      </c>
      <c r="FK207" s="1" t="s">
        <v>342</v>
      </c>
      <c r="FL207" s="1" t="s">
        <v>343</v>
      </c>
      <c r="FM207" s="1">
        <v>51</v>
      </c>
    </row>
    <row r="208" spans="1:169" x14ac:dyDescent="0.25">
      <c r="A208" s="1" t="s">
        <v>1065</v>
      </c>
      <c r="B208" s="1" t="s">
        <v>175</v>
      </c>
      <c r="C208" s="1" t="s">
        <v>1137</v>
      </c>
      <c r="D208" s="3" t="s">
        <v>1284</v>
      </c>
      <c r="E208" s="12" t="s">
        <v>1172</v>
      </c>
      <c r="F208" s="3" t="s">
        <v>1232</v>
      </c>
      <c r="G208" s="1" t="s">
        <v>347</v>
      </c>
      <c r="H208" s="1" t="s">
        <v>1308</v>
      </c>
      <c r="I208" s="1" t="s">
        <v>165</v>
      </c>
      <c r="J208" s="1" t="s">
        <v>153</v>
      </c>
      <c r="K208" s="1" t="s">
        <v>157</v>
      </c>
      <c r="T208" s="7"/>
      <c r="AG208" s="1" t="s">
        <v>157</v>
      </c>
      <c r="AP208" s="7"/>
      <c r="BC208" s="1" t="s">
        <v>154</v>
      </c>
      <c r="BD208" s="1" t="s">
        <v>154</v>
      </c>
      <c r="BF208" s="3">
        <v>55</v>
      </c>
      <c r="BG208" s="5">
        <v>55</v>
      </c>
      <c r="BH208" s="3">
        <v>13</v>
      </c>
      <c r="BI208" s="1" t="s">
        <v>160</v>
      </c>
      <c r="BJ208" s="3">
        <v>1</v>
      </c>
      <c r="BK208" s="3">
        <v>2</v>
      </c>
      <c r="BL208" s="7">
        <f>AVERAGE(BJ208:BK208)</f>
        <v>1.5</v>
      </c>
      <c r="BM208" s="1" t="s">
        <v>171</v>
      </c>
      <c r="BN208" s="3">
        <v>1</v>
      </c>
      <c r="BO208" s="3">
        <v>0</v>
      </c>
      <c r="BP208" s="3">
        <v>0</v>
      </c>
      <c r="BQ208" s="3">
        <v>0</v>
      </c>
      <c r="BR208" s="3">
        <v>0</v>
      </c>
      <c r="BS208" s="3">
        <v>1</v>
      </c>
      <c r="BT208" s="3">
        <v>0</v>
      </c>
      <c r="BU208" s="3">
        <v>0</v>
      </c>
      <c r="BV208" s="3">
        <v>0</v>
      </c>
      <c r="BW208" s="3">
        <v>0</v>
      </c>
      <c r="BX208" s="3">
        <v>0</v>
      </c>
      <c r="BY208" s="1" t="s">
        <v>157</v>
      </c>
      <c r="CH208" s="7"/>
      <c r="CU208" s="1" t="s">
        <v>154</v>
      </c>
      <c r="CV208" s="1" t="s">
        <v>154</v>
      </c>
      <c r="CW208" s="3">
        <v>125</v>
      </c>
      <c r="CX208" s="3">
        <v>100</v>
      </c>
      <c r="CY208" s="4">
        <f>CX208/CW208*100</f>
        <v>80</v>
      </c>
      <c r="CZ208" s="3">
        <v>13</v>
      </c>
      <c r="DA208" s="1" t="s">
        <v>160</v>
      </c>
      <c r="DB208" s="3">
        <v>1</v>
      </c>
      <c r="DC208" s="3">
        <v>2</v>
      </c>
      <c r="DD208" s="7">
        <f>AVERAGE(DB208:DC208)</f>
        <v>1.5</v>
      </c>
      <c r="DE208" s="1" t="s">
        <v>206</v>
      </c>
      <c r="DF208" s="3">
        <v>1</v>
      </c>
      <c r="DG208" s="3">
        <v>0</v>
      </c>
      <c r="DH208" s="3">
        <v>0</v>
      </c>
      <c r="DI208" s="3">
        <v>0</v>
      </c>
      <c r="DJ208" s="3">
        <v>0</v>
      </c>
      <c r="DK208" s="3">
        <v>1</v>
      </c>
      <c r="DL208" s="3">
        <v>1</v>
      </c>
      <c r="DM208" s="3">
        <v>0</v>
      </c>
      <c r="DN208" s="3">
        <v>0</v>
      </c>
      <c r="DO208" s="3">
        <v>0</v>
      </c>
      <c r="DP208" s="3">
        <v>0</v>
      </c>
      <c r="DQ208" s="1" t="s">
        <v>154</v>
      </c>
      <c r="DR208" s="1" t="s">
        <v>154</v>
      </c>
      <c r="DT208" s="3">
        <v>60</v>
      </c>
      <c r="DU208" s="5">
        <v>60</v>
      </c>
      <c r="DV208" s="3">
        <v>13</v>
      </c>
      <c r="DW208" s="1" t="s">
        <v>160</v>
      </c>
      <c r="DX208" s="3">
        <v>1</v>
      </c>
      <c r="DY208" s="3">
        <v>2</v>
      </c>
      <c r="DZ208" s="7">
        <f>AVERAGE(DX208:DY208)</f>
        <v>1.5</v>
      </c>
      <c r="EA208" s="1" t="s">
        <v>171</v>
      </c>
      <c r="EB208" s="3">
        <v>1</v>
      </c>
      <c r="EC208" s="3">
        <v>0</v>
      </c>
      <c r="ED208" s="3">
        <v>0</v>
      </c>
      <c r="EE208" s="3">
        <v>0</v>
      </c>
      <c r="EF208" s="3">
        <v>0</v>
      </c>
      <c r="EG208" s="3">
        <v>1</v>
      </c>
      <c r="EH208" s="3">
        <v>0</v>
      </c>
      <c r="EI208" s="3">
        <v>0</v>
      </c>
      <c r="EJ208" s="3">
        <v>0</v>
      </c>
      <c r="EK208" s="3">
        <v>0</v>
      </c>
      <c r="EL208" s="3">
        <v>0</v>
      </c>
      <c r="EM208" s="1" t="s">
        <v>154</v>
      </c>
      <c r="EN208" s="1" t="s">
        <v>154</v>
      </c>
      <c r="EP208" s="5">
        <v>260</v>
      </c>
      <c r="EQ208" s="3">
        <v>260</v>
      </c>
      <c r="ER208" s="3">
        <v>13</v>
      </c>
      <c r="ES208" s="1" t="s">
        <v>160</v>
      </c>
      <c r="ET208" s="3">
        <v>1</v>
      </c>
      <c r="EU208" s="3">
        <v>5</v>
      </c>
      <c r="EV208" s="7">
        <f>AVERAGE(ET208:EU208)</f>
        <v>3</v>
      </c>
      <c r="EW208" s="1" t="s">
        <v>171</v>
      </c>
      <c r="EX208" s="3">
        <v>1</v>
      </c>
      <c r="EY208" s="3">
        <v>0</v>
      </c>
      <c r="EZ208" s="3">
        <v>0</v>
      </c>
      <c r="FA208" s="3">
        <v>0</v>
      </c>
      <c r="FB208" s="3">
        <v>0</v>
      </c>
      <c r="FC208" s="3">
        <v>1</v>
      </c>
      <c r="FD208" s="3">
        <v>0</v>
      </c>
      <c r="FE208" s="3">
        <v>0</v>
      </c>
      <c r="FF208" s="3">
        <v>0</v>
      </c>
      <c r="FG208" s="3">
        <v>0</v>
      </c>
      <c r="FH208" s="3">
        <v>0</v>
      </c>
      <c r="FJ208" s="1">
        <v>21730040</v>
      </c>
      <c r="FK208" s="1" t="s">
        <v>348</v>
      </c>
      <c r="FL208" s="1" t="s">
        <v>349</v>
      </c>
      <c r="FM208" s="1">
        <v>53</v>
      </c>
    </row>
    <row r="209" spans="1:169" x14ac:dyDescent="0.25">
      <c r="A209" s="1" t="s">
        <v>1068</v>
      </c>
      <c r="B209" s="1" t="s">
        <v>175</v>
      </c>
      <c r="C209" s="1" t="s">
        <v>1137</v>
      </c>
      <c r="D209" s="3" t="s">
        <v>1284</v>
      </c>
      <c r="E209" s="12" t="s">
        <v>1172</v>
      </c>
      <c r="F209" s="3" t="s">
        <v>1232</v>
      </c>
      <c r="G209" s="1" t="s">
        <v>337</v>
      </c>
      <c r="H209" s="1" t="s">
        <v>1573</v>
      </c>
      <c r="I209" s="1" t="s">
        <v>165</v>
      </c>
      <c r="J209" s="1" t="s">
        <v>153</v>
      </c>
      <c r="K209" s="1" t="s">
        <v>154</v>
      </c>
      <c r="L209" s="1" t="s">
        <v>154</v>
      </c>
      <c r="N209" s="3">
        <v>360</v>
      </c>
      <c r="O209" s="5">
        <v>360</v>
      </c>
      <c r="P209" s="3">
        <v>18</v>
      </c>
      <c r="Q209" s="1" t="s">
        <v>160</v>
      </c>
      <c r="R209" s="3">
        <v>2</v>
      </c>
      <c r="S209" s="3">
        <v>7</v>
      </c>
      <c r="T209" s="7">
        <f>AVERAGE(R209:S209)</f>
        <v>4.5</v>
      </c>
      <c r="U209" s="1" t="s">
        <v>206</v>
      </c>
      <c r="V209" s="3">
        <v>1</v>
      </c>
      <c r="W209" s="3">
        <v>0</v>
      </c>
      <c r="X209" s="3">
        <v>0</v>
      </c>
      <c r="Y209" s="3">
        <v>0</v>
      </c>
      <c r="Z209" s="3">
        <v>0</v>
      </c>
      <c r="AA209" s="3">
        <v>1</v>
      </c>
      <c r="AB209" s="3">
        <v>1</v>
      </c>
      <c r="AC209" s="3">
        <v>0</v>
      </c>
      <c r="AD209" s="3">
        <v>0</v>
      </c>
      <c r="AE209" s="3">
        <v>0</v>
      </c>
      <c r="AF209" s="3">
        <v>0</v>
      </c>
      <c r="AG209" s="1" t="s">
        <v>154</v>
      </c>
      <c r="AH209" s="1" t="s">
        <v>154</v>
      </c>
      <c r="AJ209" s="3">
        <v>350</v>
      </c>
      <c r="AK209" s="5">
        <v>350</v>
      </c>
      <c r="AL209" s="3">
        <v>18</v>
      </c>
      <c r="AM209" s="1" t="s">
        <v>160</v>
      </c>
      <c r="AN209" s="3">
        <v>2</v>
      </c>
      <c r="AO209" s="3">
        <v>7</v>
      </c>
      <c r="AP209" s="7">
        <f>AVERAGE(AN209:AO209)</f>
        <v>4.5</v>
      </c>
      <c r="AQ209" s="1" t="s">
        <v>206</v>
      </c>
      <c r="AR209" s="3">
        <v>1</v>
      </c>
      <c r="AS209" s="3">
        <v>0</v>
      </c>
      <c r="AT209" s="3">
        <v>0</v>
      </c>
      <c r="AU209" s="3">
        <v>0</v>
      </c>
      <c r="AV209" s="3">
        <v>0</v>
      </c>
      <c r="AW209" s="3">
        <v>1</v>
      </c>
      <c r="AX209" s="3">
        <v>1</v>
      </c>
      <c r="AY209" s="3">
        <v>0</v>
      </c>
      <c r="AZ209" s="3">
        <v>0</v>
      </c>
      <c r="BA209" s="3">
        <v>0</v>
      </c>
      <c r="BB209" s="3">
        <v>0</v>
      </c>
      <c r="BC209" s="1" t="s">
        <v>157</v>
      </c>
      <c r="BL209" s="7"/>
      <c r="BY209" s="1" t="s">
        <v>157</v>
      </c>
      <c r="CH209" s="7"/>
      <c r="CU209" s="1" t="s">
        <v>157</v>
      </c>
      <c r="DD209" s="7"/>
      <c r="DQ209" s="1" t="s">
        <v>157</v>
      </c>
      <c r="DZ209" s="7"/>
      <c r="EM209" s="1" t="s">
        <v>157</v>
      </c>
      <c r="EV209" s="7"/>
      <c r="FJ209" s="1">
        <v>21728679</v>
      </c>
      <c r="FK209" s="1" t="s">
        <v>338</v>
      </c>
      <c r="FL209" s="1" t="s">
        <v>339</v>
      </c>
      <c r="FM209" s="1">
        <v>50</v>
      </c>
    </row>
    <row r="210" spans="1:169" x14ac:dyDescent="0.25">
      <c r="A210" s="1" t="s">
        <v>1082</v>
      </c>
      <c r="B210" s="1" t="s">
        <v>175</v>
      </c>
      <c r="C210" s="17" t="s">
        <v>1137</v>
      </c>
      <c r="D210" s="3" t="s">
        <v>1284</v>
      </c>
      <c r="E210" s="12" t="s">
        <v>1172</v>
      </c>
      <c r="F210" s="3" t="s">
        <v>1232</v>
      </c>
      <c r="G210" s="1" t="s">
        <v>353</v>
      </c>
      <c r="H210" s="1" t="s">
        <v>1320</v>
      </c>
      <c r="I210" s="1" t="s">
        <v>165</v>
      </c>
      <c r="J210" s="1" t="s">
        <v>153</v>
      </c>
      <c r="K210" s="1" t="s">
        <v>157</v>
      </c>
      <c r="T210" s="7"/>
      <c r="AG210" s="1" t="s">
        <v>157</v>
      </c>
      <c r="AP210" s="7"/>
      <c r="BC210" s="1" t="s">
        <v>154</v>
      </c>
      <c r="BD210" s="1" t="s">
        <v>154</v>
      </c>
      <c r="BF210" s="3">
        <v>70</v>
      </c>
      <c r="BG210" s="5">
        <v>70</v>
      </c>
      <c r="BH210" s="3">
        <v>13</v>
      </c>
      <c r="BI210" s="1" t="s">
        <v>160</v>
      </c>
      <c r="BJ210" s="3">
        <v>1</v>
      </c>
      <c r="BK210" s="3">
        <v>2</v>
      </c>
      <c r="BL210" s="7">
        <f t="shared" ref="BL210:BL224" si="253">AVERAGE(BJ210:BK210)</f>
        <v>1.5</v>
      </c>
      <c r="BM210" s="1" t="s">
        <v>171</v>
      </c>
      <c r="BN210" s="3">
        <v>1</v>
      </c>
      <c r="BO210" s="3">
        <v>0</v>
      </c>
      <c r="BP210" s="3">
        <v>0</v>
      </c>
      <c r="BQ210" s="3">
        <v>0</v>
      </c>
      <c r="BR210" s="3">
        <v>0</v>
      </c>
      <c r="BS210" s="3">
        <v>1</v>
      </c>
      <c r="BT210" s="3">
        <v>0</v>
      </c>
      <c r="BU210" s="3">
        <v>0</v>
      </c>
      <c r="BV210" s="3">
        <v>0</v>
      </c>
      <c r="BW210" s="3">
        <v>0</v>
      </c>
      <c r="BX210" s="3">
        <v>0</v>
      </c>
      <c r="BY210" s="1" t="s">
        <v>157</v>
      </c>
      <c r="CH210" s="7"/>
      <c r="CU210" s="1" t="s">
        <v>154</v>
      </c>
      <c r="CV210" s="1" t="s">
        <v>154</v>
      </c>
      <c r="CW210" s="3">
        <v>125</v>
      </c>
      <c r="CX210" s="3">
        <v>100</v>
      </c>
      <c r="CY210" s="4">
        <f t="shared" ref="CY210:CY216" si="254">CX210/CW210*100</f>
        <v>80</v>
      </c>
      <c r="CZ210" s="3">
        <v>13</v>
      </c>
      <c r="DA210" s="1" t="s">
        <v>160</v>
      </c>
      <c r="DB210" s="3">
        <v>1</v>
      </c>
      <c r="DC210" s="3">
        <v>2</v>
      </c>
      <c r="DD210" s="7">
        <f t="shared" ref="DD210:DD223" si="255">AVERAGE(DB210:DC210)</f>
        <v>1.5</v>
      </c>
      <c r="DE210" s="1" t="s">
        <v>172</v>
      </c>
      <c r="DF210" s="3">
        <v>1</v>
      </c>
      <c r="DG210" s="3">
        <v>0</v>
      </c>
      <c r="DH210" s="3">
        <v>0</v>
      </c>
      <c r="DI210" s="3">
        <v>0</v>
      </c>
      <c r="DJ210" s="3">
        <v>0</v>
      </c>
      <c r="DK210" s="3">
        <v>0</v>
      </c>
      <c r="DL210" s="3">
        <v>0</v>
      </c>
      <c r="DM210" s="3">
        <v>0</v>
      </c>
      <c r="DN210" s="3">
        <v>0</v>
      </c>
      <c r="DO210" s="3">
        <v>0</v>
      </c>
      <c r="DP210" s="3">
        <v>0</v>
      </c>
      <c r="DQ210" s="1" t="s">
        <v>154</v>
      </c>
      <c r="DR210" s="1" t="s">
        <v>154</v>
      </c>
      <c r="DT210" s="3">
        <v>50</v>
      </c>
      <c r="DU210" s="5">
        <v>50</v>
      </c>
      <c r="DV210" s="3">
        <v>13</v>
      </c>
      <c r="DW210" s="1" t="s">
        <v>160</v>
      </c>
      <c r="DX210" s="3">
        <v>1</v>
      </c>
      <c r="DY210" s="3">
        <v>2</v>
      </c>
      <c r="DZ210" s="7">
        <f t="shared" ref="DZ210:DZ223" si="256">AVERAGE(DX210:DY210)</f>
        <v>1.5</v>
      </c>
      <c r="EA210" s="1" t="s">
        <v>171</v>
      </c>
      <c r="EB210" s="3">
        <v>1</v>
      </c>
      <c r="EC210" s="3">
        <v>0</v>
      </c>
      <c r="ED210" s="3">
        <v>0</v>
      </c>
      <c r="EE210" s="3">
        <v>0</v>
      </c>
      <c r="EF210" s="3">
        <v>0</v>
      </c>
      <c r="EG210" s="3">
        <v>1</v>
      </c>
      <c r="EH210" s="3">
        <v>0</v>
      </c>
      <c r="EI210" s="3">
        <v>0</v>
      </c>
      <c r="EJ210" s="3">
        <v>0</v>
      </c>
      <c r="EK210" s="3">
        <v>0</v>
      </c>
      <c r="EL210" s="3">
        <v>0</v>
      </c>
      <c r="EM210" s="1" t="s">
        <v>154</v>
      </c>
      <c r="EN210" s="1" t="s">
        <v>154</v>
      </c>
      <c r="EP210" s="5">
        <v>250</v>
      </c>
      <c r="EQ210" s="3">
        <v>250</v>
      </c>
      <c r="ER210" s="3">
        <v>13</v>
      </c>
      <c r="ES210" s="1" t="s">
        <v>160</v>
      </c>
      <c r="ET210" s="3">
        <v>1</v>
      </c>
      <c r="EU210" s="3">
        <v>2</v>
      </c>
      <c r="EV210" s="7">
        <f t="shared" ref="EV210:EV223" si="257">AVERAGE(ET210:EU210)</f>
        <v>1.5</v>
      </c>
      <c r="EW210" s="1" t="s">
        <v>171</v>
      </c>
      <c r="EX210" s="3">
        <v>1</v>
      </c>
      <c r="EY210" s="3">
        <v>0</v>
      </c>
      <c r="EZ210" s="3">
        <v>0</v>
      </c>
      <c r="FA210" s="3">
        <v>0</v>
      </c>
      <c r="FB210" s="3">
        <v>0</v>
      </c>
      <c r="FC210" s="3">
        <v>1</v>
      </c>
      <c r="FD210" s="3">
        <v>0</v>
      </c>
      <c r="FE210" s="3">
        <v>0</v>
      </c>
      <c r="FF210" s="3">
        <v>0</v>
      </c>
      <c r="FG210" s="3">
        <v>0</v>
      </c>
      <c r="FH210" s="3">
        <v>0</v>
      </c>
      <c r="FJ210" s="1">
        <v>21732138</v>
      </c>
      <c r="FK210" s="1" t="s">
        <v>354</v>
      </c>
      <c r="FL210" s="1" t="s">
        <v>355</v>
      </c>
      <c r="FM210" s="1">
        <v>55</v>
      </c>
    </row>
    <row r="211" spans="1:169" x14ac:dyDescent="0.25">
      <c r="A211" s="1" t="s">
        <v>999</v>
      </c>
      <c r="B211" s="1" t="s">
        <v>151</v>
      </c>
      <c r="C211" s="1" t="s">
        <v>1141</v>
      </c>
      <c r="D211" s="3" t="s">
        <v>1289</v>
      </c>
      <c r="E211" s="12" t="s">
        <v>1198</v>
      </c>
      <c r="F211" s="3" t="s">
        <v>1259</v>
      </c>
      <c r="G211" s="1" t="s">
        <v>625</v>
      </c>
      <c r="H211" s="1" t="s">
        <v>1600</v>
      </c>
      <c r="I211" s="1" t="s">
        <v>162</v>
      </c>
      <c r="J211" s="1" t="s">
        <v>159</v>
      </c>
      <c r="K211" s="1" t="s">
        <v>154</v>
      </c>
      <c r="L211" s="1" t="s">
        <v>154</v>
      </c>
      <c r="N211" s="3">
        <v>380</v>
      </c>
      <c r="O211" s="5">
        <v>380</v>
      </c>
      <c r="P211" s="3">
        <v>22</v>
      </c>
      <c r="Q211" s="1" t="s">
        <v>160</v>
      </c>
      <c r="R211" s="3">
        <v>5</v>
      </c>
      <c r="S211" s="3">
        <v>7</v>
      </c>
      <c r="T211" s="7">
        <f t="shared" ref="T211:T223" si="258">AVERAGE(R211:S211)</f>
        <v>6</v>
      </c>
      <c r="U211" s="1" t="s">
        <v>605</v>
      </c>
      <c r="V211" s="3">
        <v>1</v>
      </c>
      <c r="W211" s="3">
        <v>1</v>
      </c>
      <c r="X211" s="3">
        <v>0</v>
      </c>
      <c r="Y211" s="3">
        <v>1</v>
      </c>
      <c r="Z211" s="3">
        <v>1</v>
      </c>
      <c r="AA211" s="3">
        <v>0</v>
      </c>
      <c r="AB211" s="3">
        <v>0</v>
      </c>
      <c r="AC211" s="3">
        <v>0</v>
      </c>
      <c r="AD211" s="3">
        <v>0</v>
      </c>
      <c r="AE211" s="3">
        <v>0</v>
      </c>
      <c r="AF211" s="3">
        <v>0</v>
      </c>
      <c r="AG211" s="1" t="s">
        <v>154</v>
      </c>
      <c r="AH211" s="1" t="s">
        <v>154</v>
      </c>
      <c r="AJ211" s="3">
        <v>380</v>
      </c>
      <c r="AK211" s="5">
        <v>380</v>
      </c>
      <c r="AL211" s="3">
        <v>22</v>
      </c>
      <c r="AM211" s="1" t="s">
        <v>160</v>
      </c>
      <c r="AN211" s="3">
        <v>5</v>
      </c>
      <c r="AO211" s="3">
        <v>6</v>
      </c>
      <c r="AP211" s="7">
        <f t="shared" ref="AP211:AP223" si="259">AVERAGE(AN211:AO211)</f>
        <v>5.5</v>
      </c>
      <c r="AQ211" s="1" t="s">
        <v>605</v>
      </c>
      <c r="AR211" s="3">
        <v>1</v>
      </c>
      <c r="AS211" s="3">
        <v>1</v>
      </c>
      <c r="AT211" s="3">
        <v>0</v>
      </c>
      <c r="AU211" s="3">
        <v>1</v>
      </c>
      <c r="AV211" s="3">
        <v>1</v>
      </c>
      <c r="AW211" s="3">
        <v>0</v>
      </c>
      <c r="AX211" s="3">
        <v>0</v>
      </c>
      <c r="AY211" s="3">
        <v>0</v>
      </c>
      <c r="AZ211" s="3">
        <v>0</v>
      </c>
      <c r="BA211" s="3">
        <v>0</v>
      </c>
      <c r="BB211" s="3">
        <v>0</v>
      </c>
      <c r="BC211" s="1" t="s">
        <v>154</v>
      </c>
      <c r="BD211" s="1" t="s">
        <v>154</v>
      </c>
      <c r="BF211" s="3">
        <v>100</v>
      </c>
      <c r="BG211" s="5">
        <v>100</v>
      </c>
      <c r="BH211" s="3">
        <v>22</v>
      </c>
      <c r="BI211" s="1" t="s">
        <v>160</v>
      </c>
      <c r="BJ211" s="3">
        <v>3</v>
      </c>
      <c r="BK211" s="3">
        <v>4</v>
      </c>
      <c r="BL211" s="7">
        <f t="shared" si="253"/>
        <v>3.5</v>
      </c>
      <c r="BM211" s="1" t="s">
        <v>158</v>
      </c>
      <c r="BN211" s="3">
        <v>1</v>
      </c>
      <c r="BO211" s="3">
        <v>1</v>
      </c>
      <c r="BP211" s="3">
        <v>0</v>
      </c>
      <c r="BQ211" s="3">
        <v>0</v>
      </c>
      <c r="BR211" s="3">
        <v>0</v>
      </c>
      <c r="BS211" s="3">
        <v>0</v>
      </c>
      <c r="BT211" s="3">
        <v>0</v>
      </c>
      <c r="BU211" s="3">
        <v>0</v>
      </c>
      <c r="BV211" s="3">
        <v>0</v>
      </c>
      <c r="BW211" s="3">
        <v>0</v>
      </c>
      <c r="BX211" s="3">
        <v>0</v>
      </c>
      <c r="BY211" s="1" t="s">
        <v>157</v>
      </c>
      <c r="CH211" s="7"/>
      <c r="CU211" s="1" t="s">
        <v>154</v>
      </c>
      <c r="CV211" s="1" t="s">
        <v>154</v>
      </c>
      <c r="CW211" s="3">
        <v>80</v>
      </c>
      <c r="CX211" s="3">
        <v>100</v>
      </c>
      <c r="CY211" s="11">
        <f t="shared" si="254"/>
        <v>125</v>
      </c>
      <c r="CZ211" s="3">
        <v>22</v>
      </c>
      <c r="DA211" s="1" t="s">
        <v>160</v>
      </c>
      <c r="DB211" s="3">
        <v>3</v>
      </c>
      <c r="DC211" s="3">
        <v>4</v>
      </c>
      <c r="DD211" s="7">
        <f t="shared" si="255"/>
        <v>3.5</v>
      </c>
      <c r="DE211" s="1" t="s">
        <v>158</v>
      </c>
      <c r="DF211" s="3">
        <v>1</v>
      </c>
      <c r="DG211" s="3">
        <v>1</v>
      </c>
      <c r="DH211" s="3">
        <v>0</v>
      </c>
      <c r="DI211" s="3">
        <v>0</v>
      </c>
      <c r="DJ211" s="3">
        <v>0</v>
      </c>
      <c r="DK211" s="3">
        <v>0</v>
      </c>
      <c r="DL211" s="3">
        <v>0</v>
      </c>
      <c r="DM211" s="3">
        <v>0</v>
      </c>
      <c r="DN211" s="3">
        <v>0</v>
      </c>
      <c r="DO211" s="3">
        <v>0</v>
      </c>
      <c r="DP211" s="3">
        <v>0</v>
      </c>
      <c r="DQ211" s="1" t="s">
        <v>154</v>
      </c>
      <c r="DR211" s="1" t="s">
        <v>154</v>
      </c>
      <c r="DT211" s="3">
        <v>100</v>
      </c>
      <c r="DU211" s="5">
        <v>100</v>
      </c>
      <c r="DV211" s="3">
        <v>22</v>
      </c>
      <c r="DW211" s="1" t="s">
        <v>160</v>
      </c>
      <c r="DX211" s="3">
        <v>3</v>
      </c>
      <c r="DY211" s="3">
        <v>4</v>
      </c>
      <c r="DZ211" s="7">
        <f t="shared" si="256"/>
        <v>3.5</v>
      </c>
      <c r="EA211" s="1" t="s">
        <v>158</v>
      </c>
      <c r="EB211" s="3">
        <v>1</v>
      </c>
      <c r="EC211" s="3">
        <v>1</v>
      </c>
      <c r="ED211" s="3">
        <v>0</v>
      </c>
      <c r="EE211" s="3">
        <v>0</v>
      </c>
      <c r="EF211" s="3">
        <v>0</v>
      </c>
      <c r="EG211" s="3">
        <v>0</v>
      </c>
      <c r="EH211" s="3">
        <v>0</v>
      </c>
      <c r="EI211" s="3">
        <v>0</v>
      </c>
      <c r="EJ211" s="3">
        <v>0</v>
      </c>
      <c r="EK211" s="3">
        <v>0</v>
      </c>
      <c r="EL211" s="3">
        <v>0</v>
      </c>
      <c r="EM211" s="1" t="s">
        <v>154</v>
      </c>
      <c r="EN211" s="1" t="s">
        <v>154</v>
      </c>
      <c r="EP211" s="5">
        <v>400</v>
      </c>
      <c r="EQ211" s="3">
        <v>400</v>
      </c>
      <c r="ER211" s="3">
        <v>22</v>
      </c>
      <c r="ES211" s="1" t="s">
        <v>160</v>
      </c>
      <c r="ET211" s="3">
        <v>3</v>
      </c>
      <c r="EU211" s="3">
        <v>4</v>
      </c>
      <c r="EV211" s="7">
        <f t="shared" si="257"/>
        <v>3.5</v>
      </c>
      <c r="EW211" s="1" t="s">
        <v>158</v>
      </c>
      <c r="EX211" s="3">
        <v>1</v>
      </c>
      <c r="EY211" s="3">
        <v>1</v>
      </c>
      <c r="EZ211" s="3">
        <v>0</v>
      </c>
      <c r="FA211" s="3">
        <v>0</v>
      </c>
      <c r="FB211" s="3">
        <v>0</v>
      </c>
      <c r="FC211" s="3">
        <v>0</v>
      </c>
      <c r="FD211" s="3">
        <v>0</v>
      </c>
      <c r="FE211" s="3">
        <v>0</v>
      </c>
      <c r="FF211" s="3">
        <v>0</v>
      </c>
      <c r="FG211" s="3">
        <v>0</v>
      </c>
      <c r="FH211" s="3">
        <v>0</v>
      </c>
      <c r="FI211" s="1" t="s">
        <v>619</v>
      </c>
      <c r="FJ211" s="1">
        <v>21859923</v>
      </c>
      <c r="FK211" s="1" t="s">
        <v>626</v>
      </c>
      <c r="FL211" s="1" t="s">
        <v>627</v>
      </c>
      <c r="FM211" s="1">
        <v>137</v>
      </c>
    </row>
    <row r="212" spans="1:169" x14ac:dyDescent="0.25">
      <c r="A212" s="1" t="s">
        <v>1000</v>
      </c>
      <c r="B212" s="1" t="s">
        <v>151</v>
      </c>
      <c r="C212" s="1" t="s">
        <v>1141</v>
      </c>
      <c r="D212" s="3" t="s">
        <v>1289</v>
      </c>
      <c r="E212" s="12" t="s">
        <v>1198</v>
      </c>
      <c r="F212" s="3" t="s">
        <v>1259</v>
      </c>
      <c r="G212" s="1" t="s">
        <v>625</v>
      </c>
      <c r="H212" s="1" t="s">
        <v>1602</v>
      </c>
      <c r="I212" s="1" t="s">
        <v>162</v>
      </c>
      <c r="J212" s="1" t="s">
        <v>159</v>
      </c>
      <c r="K212" s="1" t="s">
        <v>154</v>
      </c>
      <c r="L212" s="1" t="s">
        <v>154</v>
      </c>
      <c r="N212" s="3">
        <v>380</v>
      </c>
      <c r="O212" s="5">
        <v>380</v>
      </c>
      <c r="P212" s="3">
        <v>22</v>
      </c>
      <c r="Q212" s="1" t="s">
        <v>160</v>
      </c>
      <c r="R212" s="3">
        <v>3</v>
      </c>
      <c r="S212" s="3">
        <v>6</v>
      </c>
      <c r="T212" s="7">
        <f t="shared" si="258"/>
        <v>4.5</v>
      </c>
      <c r="U212" s="1" t="s">
        <v>605</v>
      </c>
      <c r="V212" s="3">
        <v>1</v>
      </c>
      <c r="W212" s="3">
        <v>1</v>
      </c>
      <c r="X212" s="3">
        <v>0</v>
      </c>
      <c r="Y212" s="3">
        <v>1</v>
      </c>
      <c r="Z212" s="3">
        <v>1</v>
      </c>
      <c r="AA212" s="3">
        <v>0</v>
      </c>
      <c r="AB212" s="3">
        <v>0</v>
      </c>
      <c r="AC212" s="3">
        <v>0</v>
      </c>
      <c r="AD212" s="3">
        <v>0</v>
      </c>
      <c r="AE212" s="3">
        <v>0</v>
      </c>
      <c r="AF212" s="3">
        <v>0</v>
      </c>
      <c r="AG212" s="1" t="s">
        <v>154</v>
      </c>
      <c r="AH212" s="1" t="s">
        <v>154</v>
      </c>
      <c r="AJ212" s="3">
        <v>380</v>
      </c>
      <c r="AK212" s="5">
        <v>380</v>
      </c>
      <c r="AL212" s="3">
        <v>22</v>
      </c>
      <c r="AM212" s="1" t="s">
        <v>160</v>
      </c>
      <c r="AN212" s="3">
        <v>3</v>
      </c>
      <c r="AO212" s="3">
        <v>6</v>
      </c>
      <c r="AP212" s="7">
        <f t="shared" si="259"/>
        <v>4.5</v>
      </c>
      <c r="AQ212" s="1" t="s">
        <v>605</v>
      </c>
      <c r="AR212" s="3">
        <v>1</v>
      </c>
      <c r="AS212" s="3">
        <v>1</v>
      </c>
      <c r="AT212" s="3">
        <v>0</v>
      </c>
      <c r="AU212" s="3">
        <v>1</v>
      </c>
      <c r="AV212" s="3">
        <v>1</v>
      </c>
      <c r="AW212" s="3">
        <v>0</v>
      </c>
      <c r="AX212" s="3">
        <v>0</v>
      </c>
      <c r="AY212" s="3">
        <v>0</v>
      </c>
      <c r="AZ212" s="3">
        <v>0</v>
      </c>
      <c r="BA212" s="3">
        <v>0</v>
      </c>
      <c r="BB212" s="3">
        <v>0</v>
      </c>
      <c r="BC212" s="1" t="s">
        <v>154</v>
      </c>
      <c r="BD212" s="1" t="s">
        <v>154</v>
      </c>
      <c r="BF212" s="3">
        <v>100</v>
      </c>
      <c r="BG212" s="5">
        <v>100</v>
      </c>
      <c r="BH212" s="3">
        <v>22</v>
      </c>
      <c r="BI212" s="1" t="s">
        <v>160</v>
      </c>
      <c r="BJ212" s="3">
        <v>2</v>
      </c>
      <c r="BK212" s="3">
        <v>3</v>
      </c>
      <c r="BL212" s="7">
        <f t="shared" si="253"/>
        <v>2.5</v>
      </c>
      <c r="BM212" s="1" t="s">
        <v>158</v>
      </c>
      <c r="BN212" s="3">
        <v>1</v>
      </c>
      <c r="BO212" s="3">
        <v>1</v>
      </c>
      <c r="BP212" s="3">
        <v>0</v>
      </c>
      <c r="BQ212" s="3">
        <v>0</v>
      </c>
      <c r="BR212" s="3">
        <v>0</v>
      </c>
      <c r="BS212" s="3">
        <v>0</v>
      </c>
      <c r="BT212" s="3">
        <v>0</v>
      </c>
      <c r="BU212" s="3">
        <v>0</v>
      </c>
      <c r="BV212" s="3">
        <v>0</v>
      </c>
      <c r="BW212" s="3">
        <v>0</v>
      </c>
      <c r="BX212" s="3">
        <v>0</v>
      </c>
      <c r="BY212" s="1" t="s">
        <v>157</v>
      </c>
      <c r="CH212" s="7"/>
      <c r="CU212" s="1" t="s">
        <v>154</v>
      </c>
      <c r="CV212" s="1" t="s">
        <v>154</v>
      </c>
      <c r="CW212" s="3">
        <v>80</v>
      </c>
      <c r="CX212" s="3">
        <v>100</v>
      </c>
      <c r="CY212" s="11">
        <f t="shared" si="254"/>
        <v>125</v>
      </c>
      <c r="CZ212" s="3">
        <v>22</v>
      </c>
      <c r="DA212" s="1" t="s">
        <v>160</v>
      </c>
      <c r="DB212" s="3">
        <v>2</v>
      </c>
      <c r="DC212" s="3">
        <v>3</v>
      </c>
      <c r="DD212" s="7">
        <f t="shared" si="255"/>
        <v>2.5</v>
      </c>
      <c r="DE212" s="1" t="s">
        <v>158</v>
      </c>
      <c r="DF212" s="3">
        <v>1</v>
      </c>
      <c r="DG212" s="3">
        <v>1</v>
      </c>
      <c r="DH212" s="3">
        <v>0</v>
      </c>
      <c r="DI212" s="3">
        <v>0</v>
      </c>
      <c r="DJ212" s="3">
        <v>0</v>
      </c>
      <c r="DK212" s="3">
        <v>0</v>
      </c>
      <c r="DL212" s="3">
        <v>0</v>
      </c>
      <c r="DM212" s="3">
        <v>0</v>
      </c>
      <c r="DN212" s="3">
        <v>0</v>
      </c>
      <c r="DO212" s="3">
        <v>0</v>
      </c>
      <c r="DP212" s="3">
        <v>0</v>
      </c>
      <c r="DQ212" s="1" t="s">
        <v>154</v>
      </c>
      <c r="DR212" s="1" t="s">
        <v>154</v>
      </c>
      <c r="DT212" s="3">
        <v>100</v>
      </c>
      <c r="DU212" s="5">
        <v>100</v>
      </c>
      <c r="DV212" s="3">
        <v>22</v>
      </c>
      <c r="DW212" s="1" t="s">
        <v>160</v>
      </c>
      <c r="DX212" s="3">
        <v>2</v>
      </c>
      <c r="DY212" s="3">
        <v>3</v>
      </c>
      <c r="DZ212" s="7">
        <f t="shared" si="256"/>
        <v>2.5</v>
      </c>
      <c r="EA212" s="1" t="s">
        <v>158</v>
      </c>
      <c r="EB212" s="3">
        <v>1</v>
      </c>
      <c r="EC212" s="3">
        <v>1</v>
      </c>
      <c r="ED212" s="3">
        <v>0</v>
      </c>
      <c r="EE212" s="3">
        <v>0</v>
      </c>
      <c r="EF212" s="3">
        <v>0</v>
      </c>
      <c r="EG212" s="3">
        <v>0</v>
      </c>
      <c r="EH212" s="3">
        <v>0</v>
      </c>
      <c r="EI212" s="3">
        <v>0</v>
      </c>
      <c r="EJ212" s="3">
        <v>0</v>
      </c>
      <c r="EK212" s="3">
        <v>0</v>
      </c>
      <c r="EL212" s="3">
        <v>0</v>
      </c>
      <c r="EM212" s="1" t="s">
        <v>154</v>
      </c>
      <c r="EN212" s="1" t="s">
        <v>154</v>
      </c>
      <c r="EP212" s="5">
        <v>400</v>
      </c>
      <c r="EQ212" s="3">
        <v>400</v>
      </c>
      <c r="ER212" s="3">
        <v>22</v>
      </c>
      <c r="ES212" s="1" t="s">
        <v>160</v>
      </c>
      <c r="ET212" s="3">
        <v>2</v>
      </c>
      <c r="EU212" s="3">
        <v>3</v>
      </c>
      <c r="EV212" s="7">
        <f t="shared" si="257"/>
        <v>2.5</v>
      </c>
      <c r="EW212" s="1" t="s">
        <v>158</v>
      </c>
      <c r="EX212" s="3">
        <v>1</v>
      </c>
      <c r="EY212" s="3">
        <v>1</v>
      </c>
      <c r="EZ212" s="3">
        <v>0</v>
      </c>
      <c r="FA212" s="3">
        <v>0</v>
      </c>
      <c r="FB212" s="3">
        <v>0</v>
      </c>
      <c r="FC212" s="3">
        <v>0</v>
      </c>
      <c r="FD212" s="3">
        <v>0</v>
      </c>
      <c r="FE212" s="3">
        <v>0</v>
      </c>
      <c r="FF212" s="3">
        <v>0</v>
      </c>
      <c r="FG212" s="3">
        <v>0</v>
      </c>
      <c r="FH212" s="3">
        <v>0</v>
      </c>
      <c r="FI212" s="1" t="s">
        <v>619</v>
      </c>
      <c r="FJ212" s="1">
        <v>21859924</v>
      </c>
      <c r="FK212" s="1" t="s">
        <v>628</v>
      </c>
      <c r="FL212" s="1" t="s">
        <v>627</v>
      </c>
      <c r="FM212" s="1">
        <v>138</v>
      </c>
    </row>
    <row r="213" spans="1:169" x14ac:dyDescent="0.25">
      <c r="A213" s="1" t="s">
        <v>1001</v>
      </c>
      <c r="B213" s="1" t="s">
        <v>151</v>
      </c>
      <c r="C213" s="1" t="s">
        <v>1141</v>
      </c>
      <c r="D213" s="3" t="s">
        <v>1289</v>
      </c>
      <c r="E213" s="12" t="s">
        <v>1198</v>
      </c>
      <c r="F213" s="3" t="s">
        <v>1259</v>
      </c>
      <c r="G213" s="1" t="s">
        <v>625</v>
      </c>
      <c r="H213" s="1" t="s">
        <v>1602</v>
      </c>
      <c r="I213" s="1" t="s">
        <v>162</v>
      </c>
      <c r="J213" s="1" t="s">
        <v>159</v>
      </c>
      <c r="K213" s="1" t="s">
        <v>154</v>
      </c>
      <c r="L213" s="1" t="s">
        <v>154</v>
      </c>
      <c r="N213" s="3">
        <v>370</v>
      </c>
      <c r="O213" s="5">
        <v>370</v>
      </c>
      <c r="P213" s="3">
        <v>22</v>
      </c>
      <c r="Q213" s="1" t="s">
        <v>160</v>
      </c>
      <c r="R213" s="3">
        <v>2</v>
      </c>
      <c r="S213" s="3">
        <v>6</v>
      </c>
      <c r="T213" s="7">
        <f t="shared" si="258"/>
        <v>4</v>
      </c>
      <c r="U213" s="1" t="s">
        <v>605</v>
      </c>
      <c r="V213" s="3">
        <v>1</v>
      </c>
      <c r="W213" s="3">
        <v>1</v>
      </c>
      <c r="X213" s="3">
        <v>0</v>
      </c>
      <c r="Y213" s="3">
        <v>1</v>
      </c>
      <c r="Z213" s="3">
        <v>1</v>
      </c>
      <c r="AA213" s="3">
        <v>0</v>
      </c>
      <c r="AB213" s="3">
        <v>0</v>
      </c>
      <c r="AC213" s="3">
        <v>0</v>
      </c>
      <c r="AD213" s="3">
        <v>0</v>
      </c>
      <c r="AE213" s="3">
        <v>0</v>
      </c>
      <c r="AF213" s="3">
        <v>0</v>
      </c>
      <c r="AG213" s="1" t="s">
        <v>154</v>
      </c>
      <c r="AH213" s="1" t="s">
        <v>154</v>
      </c>
      <c r="AJ213" s="3">
        <v>380</v>
      </c>
      <c r="AK213" s="5">
        <v>380</v>
      </c>
      <c r="AL213" s="3">
        <v>22</v>
      </c>
      <c r="AM213" s="1" t="s">
        <v>160</v>
      </c>
      <c r="AN213" s="3">
        <v>2</v>
      </c>
      <c r="AO213" s="3">
        <v>6</v>
      </c>
      <c r="AP213" s="7">
        <f t="shared" si="259"/>
        <v>4</v>
      </c>
      <c r="AQ213" s="1" t="s">
        <v>605</v>
      </c>
      <c r="AR213" s="3">
        <v>1</v>
      </c>
      <c r="AS213" s="3">
        <v>1</v>
      </c>
      <c r="AT213" s="3">
        <v>0</v>
      </c>
      <c r="AU213" s="3">
        <v>1</v>
      </c>
      <c r="AV213" s="3">
        <v>1</v>
      </c>
      <c r="AW213" s="3">
        <v>0</v>
      </c>
      <c r="AX213" s="3">
        <v>0</v>
      </c>
      <c r="AY213" s="3">
        <v>0</v>
      </c>
      <c r="AZ213" s="3">
        <v>0</v>
      </c>
      <c r="BA213" s="3">
        <v>0</v>
      </c>
      <c r="BB213" s="3">
        <v>0</v>
      </c>
      <c r="BC213" s="1" t="s">
        <v>154</v>
      </c>
      <c r="BD213" s="1" t="s">
        <v>154</v>
      </c>
      <c r="BF213" s="3">
        <v>80</v>
      </c>
      <c r="BG213" s="5">
        <v>80</v>
      </c>
      <c r="BH213" s="3">
        <v>22</v>
      </c>
      <c r="BI213" s="1" t="s">
        <v>160</v>
      </c>
      <c r="BJ213" s="3">
        <v>2</v>
      </c>
      <c r="BK213" s="3">
        <v>3</v>
      </c>
      <c r="BL213" s="7">
        <f t="shared" si="253"/>
        <v>2.5</v>
      </c>
      <c r="BM213" s="1" t="s">
        <v>158</v>
      </c>
      <c r="BN213" s="3">
        <v>1</v>
      </c>
      <c r="BO213" s="3">
        <v>1</v>
      </c>
      <c r="BP213" s="3">
        <v>0</v>
      </c>
      <c r="BQ213" s="3">
        <v>0</v>
      </c>
      <c r="BR213" s="3">
        <v>0</v>
      </c>
      <c r="BS213" s="3">
        <v>0</v>
      </c>
      <c r="BT213" s="3">
        <v>0</v>
      </c>
      <c r="BU213" s="3">
        <v>0</v>
      </c>
      <c r="BV213" s="3">
        <v>0</v>
      </c>
      <c r="BW213" s="3">
        <v>0</v>
      </c>
      <c r="BX213" s="3">
        <v>0</v>
      </c>
      <c r="BY213" s="1" t="s">
        <v>157</v>
      </c>
      <c r="CH213" s="7"/>
      <c r="CU213" s="1" t="s">
        <v>154</v>
      </c>
      <c r="CV213" s="1" t="s">
        <v>154</v>
      </c>
      <c r="CW213" s="3">
        <v>80</v>
      </c>
      <c r="CX213" s="3">
        <v>80</v>
      </c>
      <c r="CY213" s="11">
        <f t="shared" si="254"/>
        <v>100</v>
      </c>
      <c r="CZ213" s="3">
        <v>22</v>
      </c>
      <c r="DA213" s="1" t="s">
        <v>160</v>
      </c>
      <c r="DB213" s="3">
        <v>2</v>
      </c>
      <c r="DC213" s="3">
        <v>3</v>
      </c>
      <c r="DD213" s="7">
        <f t="shared" si="255"/>
        <v>2.5</v>
      </c>
      <c r="DE213" s="1" t="s">
        <v>158</v>
      </c>
      <c r="DF213" s="3">
        <v>1</v>
      </c>
      <c r="DG213" s="3">
        <v>1</v>
      </c>
      <c r="DH213" s="3">
        <v>0</v>
      </c>
      <c r="DI213" s="3">
        <v>0</v>
      </c>
      <c r="DJ213" s="3">
        <v>0</v>
      </c>
      <c r="DK213" s="3">
        <v>0</v>
      </c>
      <c r="DL213" s="3">
        <v>0</v>
      </c>
      <c r="DM213" s="3">
        <v>0</v>
      </c>
      <c r="DN213" s="3">
        <v>0</v>
      </c>
      <c r="DO213" s="3">
        <v>0</v>
      </c>
      <c r="DP213" s="3">
        <v>0</v>
      </c>
      <c r="DQ213" s="1" t="s">
        <v>154</v>
      </c>
      <c r="DR213" s="1" t="s">
        <v>154</v>
      </c>
      <c r="DT213" s="3">
        <v>100</v>
      </c>
      <c r="DU213" s="5">
        <v>100</v>
      </c>
      <c r="DV213" s="1" t="s">
        <v>164</v>
      </c>
      <c r="DW213" s="1" t="s">
        <v>160</v>
      </c>
      <c r="DX213" s="3">
        <v>2</v>
      </c>
      <c r="DY213" s="3">
        <v>3</v>
      </c>
      <c r="DZ213" s="7">
        <f t="shared" si="256"/>
        <v>2.5</v>
      </c>
      <c r="EA213" s="1" t="s">
        <v>158</v>
      </c>
      <c r="EB213" s="3">
        <v>1</v>
      </c>
      <c r="EC213" s="3">
        <v>1</v>
      </c>
      <c r="ED213" s="3">
        <v>0</v>
      </c>
      <c r="EE213" s="3">
        <v>0</v>
      </c>
      <c r="EF213" s="3">
        <v>0</v>
      </c>
      <c r="EG213" s="3">
        <v>0</v>
      </c>
      <c r="EH213" s="3">
        <v>0</v>
      </c>
      <c r="EI213" s="3">
        <v>0</v>
      </c>
      <c r="EJ213" s="3">
        <v>0</v>
      </c>
      <c r="EK213" s="3">
        <v>0</v>
      </c>
      <c r="EL213" s="3">
        <v>0</v>
      </c>
      <c r="EM213" s="1" t="s">
        <v>154</v>
      </c>
      <c r="EN213" s="1" t="s">
        <v>154</v>
      </c>
      <c r="EP213" s="5">
        <v>390</v>
      </c>
      <c r="EQ213" s="3">
        <v>390</v>
      </c>
      <c r="ER213" s="3">
        <v>22</v>
      </c>
      <c r="ES213" s="1" t="s">
        <v>160</v>
      </c>
      <c r="ET213" s="3">
        <v>2</v>
      </c>
      <c r="EU213" s="3">
        <v>3</v>
      </c>
      <c r="EV213" s="7">
        <f t="shared" si="257"/>
        <v>2.5</v>
      </c>
      <c r="EW213" s="1" t="s">
        <v>158</v>
      </c>
      <c r="EX213" s="3">
        <v>1</v>
      </c>
      <c r="EY213" s="3">
        <v>1</v>
      </c>
      <c r="EZ213" s="3">
        <v>0</v>
      </c>
      <c r="FA213" s="3">
        <v>0</v>
      </c>
      <c r="FB213" s="3">
        <v>0</v>
      </c>
      <c r="FC213" s="3">
        <v>0</v>
      </c>
      <c r="FD213" s="3">
        <v>0</v>
      </c>
      <c r="FE213" s="3">
        <v>0</v>
      </c>
      <c r="FF213" s="3">
        <v>0</v>
      </c>
      <c r="FG213" s="3">
        <v>0</v>
      </c>
      <c r="FH213" s="3">
        <v>0</v>
      </c>
      <c r="FI213" s="1" t="s">
        <v>619</v>
      </c>
      <c r="FJ213" s="1">
        <v>21859925</v>
      </c>
      <c r="FK213" s="1" t="s">
        <v>629</v>
      </c>
      <c r="FL213" s="1" t="s">
        <v>630</v>
      </c>
      <c r="FM213" s="1">
        <v>139</v>
      </c>
    </row>
    <row r="214" spans="1:169" x14ac:dyDescent="0.25">
      <c r="A214" s="1" t="s">
        <v>1035</v>
      </c>
      <c r="B214" s="1" t="s">
        <v>151</v>
      </c>
      <c r="C214" s="1" t="s">
        <v>1141</v>
      </c>
      <c r="D214" s="3" t="s">
        <v>1289</v>
      </c>
      <c r="E214" s="12" t="s">
        <v>1198</v>
      </c>
      <c r="F214" s="3" t="s">
        <v>1259</v>
      </c>
      <c r="G214" s="1" t="s">
        <v>691</v>
      </c>
      <c r="H214" s="1" t="s">
        <v>1605</v>
      </c>
      <c r="I214" s="1" t="s">
        <v>162</v>
      </c>
      <c r="J214" s="1" t="s">
        <v>159</v>
      </c>
      <c r="K214" s="1" t="s">
        <v>154</v>
      </c>
      <c r="L214" s="1" t="s">
        <v>154</v>
      </c>
      <c r="N214" s="3">
        <v>370</v>
      </c>
      <c r="O214" s="5">
        <v>370</v>
      </c>
      <c r="P214" s="3">
        <v>22</v>
      </c>
      <c r="Q214" s="1" t="s">
        <v>160</v>
      </c>
      <c r="R214" s="3">
        <v>3</v>
      </c>
      <c r="S214" s="3">
        <v>5</v>
      </c>
      <c r="T214" s="7">
        <f t="shared" si="258"/>
        <v>4</v>
      </c>
      <c r="U214" s="1" t="s">
        <v>156</v>
      </c>
      <c r="V214" s="3">
        <v>1</v>
      </c>
      <c r="W214" s="3">
        <v>0</v>
      </c>
      <c r="X214" s="3">
        <v>0</v>
      </c>
      <c r="Y214" s="3">
        <v>1</v>
      </c>
      <c r="Z214" s="3">
        <v>1</v>
      </c>
      <c r="AA214" s="3">
        <v>0</v>
      </c>
      <c r="AB214" s="3">
        <v>0</v>
      </c>
      <c r="AC214" s="3">
        <v>0</v>
      </c>
      <c r="AD214" s="3">
        <v>0</v>
      </c>
      <c r="AE214" s="3">
        <v>0</v>
      </c>
      <c r="AF214" s="3">
        <v>0</v>
      </c>
      <c r="AG214" s="1" t="s">
        <v>154</v>
      </c>
      <c r="AH214" s="1" t="s">
        <v>154</v>
      </c>
      <c r="AJ214" s="3">
        <v>380</v>
      </c>
      <c r="AK214" s="5">
        <v>380</v>
      </c>
      <c r="AL214" s="3">
        <v>22</v>
      </c>
      <c r="AM214" s="1" t="s">
        <v>160</v>
      </c>
      <c r="AN214" s="3">
        <v>3</v>
      </c>
      <c r="AO214" s="3">
        <v>5</v>
      </c>
      <c r="AP214" s="7">
        <f t="shared" si="259"/>
        <v>4</v>
      </c>
      <c r="AQ214" s="1" t="s">
        <v>156</v>
      </c>
      <c r="AR214" s="3">
        <v>1</v>
      </c>
      <c r="AS214" s="3">
        <v>0</v>
      </c>
      <c r="AT214" s="3">
        <v>0</v>
      </c>
      <c r="AU214" s="3">
        <v>1</v>
      </c>
      <c r="AV214" s="3">
        <v>1</v>
      </c>
      <c r="AW214" s="3">
        <v>0</v>
      </c>
      <c r="AX214" s="3">
        <v>0</v>
      </c>
      <c r="AY214" s="3">
        <v>0</v>
      </c>
      <c r="AZ214" s="3">
        <v>0</v>
      </c>
      <c r="BA214" s="3">
        <v>0</v>
      </c>
      <c r="BB214" s="3">
        <v>0</v>
      </c>
      <c r="BC214" s="1" t="s">
        <v>154</v>
      </c>
      <c r="BD214" s="1" t="s">
        <v>154</v>
      </c>
      <c r="BF214" s="3">
        <v>80</v>
      </c>
      <c r="BG214" s="5">
        <v>80</v>
      </c>
      <c r="BH214" s="3">
        <v>22</v>
      </c>
      <c r="BI214" s="1" t="s">
        <v>160</v>
      </c>
      <c r="BJ214" s="3">
        <v>2</v>
      </c>
      <c r="BK214" s="3">
        <v>3</v>
      </c>
      <c r="BL214" s="7">
        <f t="shared" si="253"/>
        <v>2.5</v>
      </c>
      <c r="BM214" s="1" t="s">
        <v>172</v>
      </c>
      <c r="BN214" s="3">
        <v>1</v>
      </c>
      <c r="BO214" s="3">
        <v>0</v>
      </c>
      <c r="BP214" s="3">
        <v>0</v>
      </c>
      <c r="BQ214" s="3">
        <v>0</v>
      </c>
      <c r="BR214" s="3">
        <v>0</v>
      </c>
      <c r="BS214" s="3">
        <v>0</v>
      </c>
      <c r="BT214" s="3">
        <v>0</v>
      </c>
      <c r="BU214" s="3">
        <v>0</v>
      </c>
      <c r="BV214" s="3">
        <v>0</v>
      </c>
      <c r="BW214" s="3">
        <v>0</v>
      </c>
      <c r="BX214" s="3">
        <v>0</v>
      </c>
      <c r="BY214" s="1" t="s">
        <v>157</v>
      </c>
      <c r="CH214" s="7"/>
      <c r="CU214" s="1" t="s">
        <v>154</v>
      </c>
      <c r="CV214" s="1" t="s">
        <v>154</v>
      </c>
      <c r="CW214" s="3">
        <v>80</v>
      </c>
      <c r="CX214" s="3">
        <v>100</v>
      </c>
      <c r="CY214" s="11">
        <f t="shared" si="254"/>
        <v>125</v>
      </c>
      <c r="CZ214" s="3">
        <v>22</v>
      </c>
      <c r="DA214" s="1" t="s">
        <v>160</v>
      </c>
      <c r="DB214" s="3">
        <v>2</v>
      </c>
      <c r="DC214" s="3">
        <v>3</v>
      </c>
      <c r="DD214" s="7">
        <f t="shared" si="255"/>
        <v>2.5</v>
      </c>
      <c r="DE214" s="1" t="s">
        <v>172</v>
      </c>
      <c r="DF214" s="3">
        <v>1</v>
      </c>
      <c r="DG214" s="3">
        <v>0</v>
      </c>
      <c r="DH214" s="3">
        <v>0</v>
      </c>
      <c r="DI214" s="3">
        <v>0</v>
      </c>
      <c r="DJ214" s="3">
        <v>0</v>
      </c>
      <c r="DK214" s="3">
        <v>0</v>
      </c>
      <c r="DL214" s="3">
        <v>0</v>
      </c>
      <c r="DM214" s="3">
        <v>0</v>
      </c>
      <c r="DN214" s="3">
        <v>0</v>
      </c>
      <c r="DO214" s="3">
        <v>0</v>
      </c>
      <c r="DP214" s="3">
        <v>0</v>
      </c>
      <c r="DQ214" s="1" t="s">
        <v>154</v>
      </c>
      <c r="DR214" s="1" t="s">
        <v>154</v>
      </c>
      <c r="DT214" s="3">
        <v>100</v>
      </c>
      <c r="DU214" s="5">
        <v>100</v>
      </c>
      <c r="DV214" s="3">
        <v>22</v>
      </c>
      <c r="DW214" s="1" t="s">
        <v>160</v>
      </c>
      <c r="DX214" s="3">
        <v>2</v>
      </c>
      <c r="DY214" s="3">
        <v>3</v>
      </c>
      <c r="DZ214" s="7">
        <f t="shared" si="256"/>
        <v>2.5</v>
      </c>
      <c r="EA214" s="1" t="s">
        <v>172</v>
      </c>
      <c r="EB214" s="3">
        <v>1</v>
      </c>
      <c r="EC214" s="3">
        <v>0</v>
      </c>
      <c r="ED214" s="3">
        <v>0</v>
      </c>
      <c r="EE214" s="3">
        <v>0</v>
      </c>
      <c r="EF214" s="3">
        <v>0</v>
      </c>
      <c r="EG214" s="3">
        <v>0</v>
      </c>
      <c r="EH214" s="3">
        <v>0</v>
      </c>
      <c r="EI214" s="3">
        <v>0</v>
      </c>
      <c r="EJ214" s="3">
        <v>0</v>
      </c>
      <c r="EK214" s="3">
        <v>0</v>
      </c>
      <c r="EL214" s="3">
        <v>0</v>
      </c>
      <c r="EM214" s="1" t="s">
        <v>154</v>
      </c>
      <c r="EN214" s="1" t="s">
        <v>154</v>
      </c>
      <c r="EP214" s="5">
        <v>370</v>
      </c>
      <c r="EQ214" s="3">
        <v>370</v>
      </c>
      <c r="ER214" s="3">
        <v>22</v>
      </c>
      <c r="ES214" s="1" t="s">
        <v>160</v>
      </c>
      <c r="ET214" s="3">
        <v>2</v>
      </c>
      <c r="EU214" s="3">
        <v>3</v>
      </c>
      <c r="EV214" s="7">
        <f t="shared" si="257"/>
        <v>2.5</v>
      </c>
      <c r="EW214" s="1" t="s">
        <v>172</v>
      </c>
      <c r="EX214" s="3">
        <v>1</v>
      </c>
      <c r="EY214" s="3">
        <v>0</v>
      </c>
      <c r="EZ214" s="3">
        <v>0</v>
      </c>
      <c r="FA214" s="3">
        <v>0</v>
      </c>
      <c r="FB214" s="3">
        <v>0</v>
      </c>
      <c r="FC214" s="3">
        <v>0</v>
      </c>
      <c r="FD214" s="3">
        <v>0</v>
      </c>
      <c r="FE214" s="3">
        <v>0</v>
      </c>
      <c r="FF214" s="3">
        <v>0</v>
      </c>
      <c r="FG214" s="3">
        <v>0</v>
      </c>
      <c r="FH214" s="3">
        <v>0</v>
      </c>
      <c r="FI214" s="1" t="s">
        <v>622</v>
      </c>
      <c r="FJ214" s="1">
        <v>21888825</v>
      </c>
      <c r="FK214" s="1" t="s">
        <v>692</v>
      </c>
      <c r="FL214" s="1" t="s">
        <v>693</v>
      </c>
      <c r="FM214" s="1">
        <v>164</v>
      </c>
    </row>
    <row r="215" spans="1:169" x14ac:dyDescent="0.25">
      <c r="A215" s="1" t="s">
        <v>1105</v>
      </c>
      <c r="B215" s="1" t="s">
        <v>151</v>
      </c>
      <c r="C215" s="1" t="s">
        <v>1141</v>
      </c>
      <c r="D215" s="3" t="s">
        <v>1289</v>
      </c>
      <c r="E215" s="12" t="s">
        <v>1198</v>
      </c>
      <c r="F215" s="3" t="s">
        <v>1259</v>
      </c>
      <c r="G215" s="1" t="s">
        <v>691</v>
      </c>
      <c r="H215" s="1" t="s">
        <v>735</v>
      </c>
      <c r="I215" s="1" t="s">
        <v>162</v>
      </c>
      <c r="J215" s="1" t="s">
        <v>159</v>
      </c>
      <c r="K215" s="1" t="s">
        <v>154</v>
      </c>
      <c r="L215" s="1" t="s">
        <v>154</v>
      </c>
      <c r="N215" s="3">
        <v>360</v>
      </c>
      <c r="O215" s="5">
        <v>360</v>
      </c>
      <c r="P215" s="3">
        <v>22</v>
      </c>
      <c r="Q215" s="1" t="s">
        <v>160</v>
      </c>
      <c r="R215" s="3">
        <v>3</v>
      </c>
      <c r="S215" s="3">
        <v>5</v>
      </c>
      <c r="T215" s="7">
        <f t="shared" si="258"/>
        <v>4</v>
      </c>
      <c r="U215" s="1" t="s">
        <v>156</v>
      </c>
      <c r="V215" s="3">
        <v>1</v>
      </c>
      <c r="W215" s="3">
        <v>0</v>
      </c>
      <c r="X215" s="3">
        <v>0</v>
      </c>
      <c r="Y215" s="3">
        <v>1</v>
      </c>
      <c r="Z215" s="3">
        <v>1</v>
      </c>
      <c r="AA215" s="3">
        <v>0</v>
      </c>
      <c r="AB215" s="3">
        <v>0</v>
      </c>
      <c r="AC215" s="3">
        <v>0</v>
      </c>
      <c r="AD215" s="3">
        <v>0</v>
      </c>
      <c r="AE215" s="3">
        <v>0</v>
      </c>
      <c r="AF215" s="3">
        <v>0</v>
      </c>
      <c r="AG215" s="1" t="s">
        <v>154</v>
      </c>
      <c r="AH215" s="1" t="s">
        <v>154</v>
      </c>
      <c r="AJ215" s="3">
        <v>380</v>
      </c>
      <c r="AK215" s="5">
        <v>380</v>
      </c>
      <c r="AL215" s="3">
        <v>22</v>
      </c>
      <c r="AM215" s="1" t="s">
        <v>160</v>
      </c>
      <c r="AN215" s="3">
        <v>3</v>
      </c>
      <c r="AO215" s="3">
        <v>5</v>
      </c>
      <c r="AP215" s="7">
        <f t="shared" si="259"/>
        <v>4</v>
      </c>
      <c r="AQ215" s="1" t="s">
        <v>156</v>
      </c>
      <c r="AR215" s="3">
        <v>1</v>
      </c>
      <c r="AS215" s="3">
        <v>0</v>
      </c>
      <c r="AT215" s="3">
        <v>0</v>
      </c>
      <c r="AU215" s="3">
        <v>1</v>
      </c>
      <c r="AV215" s="3">
        <v>1</v>
      </c>
      <c r="AW215" s="3">
        <v>0</v>
      </c>
      <c r="AX215" s="3">
        <v>0</v>
      </c>
      <c r="AY215" s="3">
        <v>0</v>
      </c>
      <c r="AZ215" s="3">
        <v>0</v>
      </c>
      <c r="BA215" s="3">
        <v>0</v>
      </c>
      <c r="BB215" s="3">
        <v>0</v>
      </c>
      <c r="BC215" s="1" t="s">
        <v>154</v>
      </c>
      <c r="BD215" s="1" t="s">
        <v>154</v>
      </c>
      <c r="BF215" s="3">
        <v>80</v>
      </c>
      <c r="BG215" s="5">
        <v>80</v>
      </c>
      <c r="BH215" s="3">
        <v>22</v>
      </c>
      <c r="BI215" s="1" t="s">
        <v>160</v>
      </c>
      <c r="BJ215" s="3">
        <v>2</v>
      </c>
      <c r="BK215" s="3">
        <v>3</v>
      </c>
      <c r="BL215" s="7">
        <f t="shared" si="253"/>
        <v>2.5</v>
      </c>
      <c r="BM215" s="1" t="s">
        <v>158</v>
      </c>
      <c r="BN215" s="3">
        <v>1</v>
      </c>
      <c r="BO215" s="3">
        <v>1</v>
      </c>
      <c r="BP215" s="3">
        <v>0</v>
      </c>
      <c r="BQ215" s="3">
        <v>0</v>
      </c>
      <c r="BR215" s="3">
        <v>0</v>
      </c>
      <c r="BS215" s="3">
        <v>0</v>
      </c>
      <c r="BT215" s="3">
        <v>0</v>
      </c>
      <c r="BU215" s="3">
        <v>0</v>
      </c>
      <c r="BV215" s="3">
        <v>0</v>
      </c>
      <c r="BW215" s="3">
        <v>0</v>
      </c>
      <c r="BX215" s="3">
        <v>0</v>
      </c>
      <c r="BY215" s="1" t="s">
        <v>157</v>
      </c>
      <c r="CH215" s="7"/>
      <c r="CU215" s="1" t="s">
        <v>154</v>
      </c>
      <c r="CV215" s="1" t="s">
        <v>154</v>
      </c>
      <c r="CW215" s="3">
        <v>75</v>
      </c>
      <c r="CX215" s="3">
        <v>80</v>
      </c>
      <c r="CY215" s="11">
        <f t="shared" si="254"/>
        <v>106.66666666666667</v>
      </c>
      <c r="CZ215" s="3">
        <v>22</v>
      </c>
      <c r="DA215" s="1" t="s">
        <v>160</v>
      </c>
      <c r="DB215" s="3">
        <v>2</v>
      </c>
      <c r="DC215" s="3">
        <v>3</v>
      </c>
      <c r="DD215" s="7">
        <f t="shared" si="255"/>
        <v>2.5</v>
      </c>
      <c r="DE215" s="1" t="s">
        <v>158</v>
      </c>
      <c r="DF215" s="3">
        <v>1</v>
      </c>
      <c r="DG215" s="3">
        <v>1</v>
      </c>
      <c r="DH215" s="3">
        <v>0</v>
      </c>
      <c r="DI215" s="3">
        <v>0</v>
      </c>
      <c r="DJ215" s="3">
        <v>0</v>
      </c>
      <c r="DK215" s="3">
        <v>0</v>
      </c>
      <c r="DL215" s="3">
        <v>0</v>
      </c>
      <c r="DM215" s="3">
        <v>0</v>
      </c>
      <c r="DN215" s="3">
        <v>0</v>
      </c>
      <c r="DO215" s="3">
        <v>0</v>
      </c>
      <c r="DP215" s="3">
        <v>0</v>
      </c>
      <c r="DQ215" s="1" t="s">
        <v>154</v>
      </c>
      <c r="DR215" s="1" t="s">
        <v>154</v>
      </c>
      <c r="DT215" s="3">
        <v>90</v>
      </c>
      <c r="DU215" s="5">
        <v>90</v>
      </c>
      <c r="DV215" s="3">
        <v>22</v>
      </c>
      <c r="DW215" s="1" t="s">
        <v>160</v>
      </c>
      <c r="DX215" s="3">
        <v>2</v>
      </c>
      <c r="DY215" s="3">
        <v>3</v>
      </c>
      <c r="DZ215" s="7">
        <f t="shared" si="256"/>
        <v>2.5</v>
      </c>
      <c r="EA215" s="1" t="s">
        <v>158</v>
      </c>
      <c r="EB215" s="3">
        <v>1</v>
      </c>
      <c r="EC215" s="3">
        <v>1</v>
      </c>
      <c r="ED215" s="3">
        <v>0</v>
      </c>
      <c r="EE215" s="3">
        <v>0</v>
      </c>
      <c r="EF215" s="3">
        <v>0</v>
      </c>
      <c r="EG215" s="3">
        <v>0</v>
      </c>
      <c r="EH215" s="3">
        <v>0</v>
      </c>
      <c r="EI215" s="3">
        <v>0</v>
      </c>
      <c r="EJ215" s="3">
        <v>0</v>
      </c>
      <c r="EK215" s="3">
        <v>0</v>
      </c>
      <c r="EL215" s="3">
        <v>0</v>
      </c>
      <c r="EM215" s="1" t="s">
        <v>154</v>
      </c>
      <c r="EN215" s="1" t="s">
        <v>157</v>
      </c>
      <c r="EO215" s="3">
        <v>12</v>
      </c>
      <c r="EP215" s="5">
        <v>400</v>
      </c>
      <c r="EQ215" s="9">
        <f>EP215/EO215*10</f>
        <v>333.33333333333337</v>
      </c>
      <c r="ER215" s="3">
        <v>22</v>
      </c>
      <c r="ES215" s="1" t="s">
        <v>160</v>
      </c>
      <c r="ET215" s="3">
        <v>2</v>
      </c>
      <c r="EU215" s="3">
        <v>3</v>
      </c>
      <c r="EV215" s="7">
        <f t="shared" si="257"/>
        <v>2.5</v>
      </c>
      <c r="EW215" s="1" t="s">
        <v>158</v>
      </c>
      <c r="EX215" s="3">
        <v>1</v>
      </c>
      <c r="EY215" s="3">
        <v>1</v>
      </c>
      <c r="EZ215" s="3">
        <v>0</v>
      </c>
      <c r="FA215" s="3">
        <v>0</v>
      </c>
      <c r="FB215" s="3">
        <v>0</v>
      </c>
      <c r="FC215" s="3">
        <v>0</v>
      </c>
      <c r="FD215" s="3">
        <v>0</v>
      </c>
      <c r="FE215" s="3">
        <v>0</v>
      </c>
      <c r="FF215" s="3">
        <v>0</v>
      </c>
      <c r="FG215" s="3">
        <v>0</v>
      </c>
      <c r="FH215" s="3">
        <v>0</v>
      </c>
      <c r="FI215" s="1" t="s">
        <v>619</v>
      </c>
      <c r="FJ215" s="1">
        <v>21889566</v>
      </c>
      <c r="FK215" s="1" t="s">
        <v>694</v>
      </c>
      <c r="FL215" s="1" t="s">
        <v>695</v>
      </c>
      <c r="FM215" s="1">
        <v>165</v>
      </c>
    </row>
    <row r="216" spans="1:169" x14ac:dyDescent="0.25">
      <c r="A216" s="1" t="s">
        <v>1106</v>
      </c>
      <c r="B216" s="1" t="s">
        <v>151</v>
      </c>
      <c r="C216" s="1" t="s">
        <v>1141</v>
      </c>
      <c r="D216" s="3" t="s">
        <v>1289</v>
      </c>
      <c r="E216" s="12" t="s">
        <v>1198</v>
      </c>
      <c r="F216" s="3" t="s">
        <v>1259</v>
      </c>
      <c r="G216" s="1" t="s">
        <v>691</v>
      </c>
      <c r="H216" s="1" t="s">
        <v>388</v>
      </c>
      <c r="I216" s="1" t="s">
        <v>162</v>
      </c>
      <c r="J216" s="1" t="s">
        <v>159</v>
      </c>
      <c r="K216" s="1" t="s">
        <v>154</v>
      </c>
      <c r="L216" s="1" t="s">
        <v>154</v>
      </c>
      <c r="N216" s="3">
        <v>370</v>
      </c>
      <c r="O216" s="5">
        <v>370</v>
      </c>
      <c r="P216" s="3">
        <v>22</v>
      </c>
      <c r="Q216" s="1" t="s">
        <v>160</v>
      </c>
      <c r="R216" s="3">
        <v>3</v>
      </c>
      <c r="S216" s="3">
        <v>5</v>
      </c>
      <c r="T216" s="7">
        <f t="shared" si="258"/>
        <v>4</v>
      </c>
      <c r="U216" s="1" t="s">
        <v>156</v>
      </c>
      <c r="V216" s="3">
        <v>1</v>
      </c>
      <c r="W216" s="3">
        <v>0</v>
      </c>
      <c r="X216" s="3">
        <v>0</v>
      </c>
      <c r="Y216" s="3">
        <v>1</v>
      </c>
      <c r="Z216" s="3">
        <v>1</v>
      </c>
      <c r="AA216" s="3">
        <v>0</v>
      </c>
      <c r="AB216" s="3">
        <v>0</v>
      </c>
      <c r="AC216" s="3">
        <v>0</v>
      </c>
      <c r="AD216" s="3">
        <v>0</v>
      </c>
      <c r="AE216" s="3">
        <v>0</v>
      </c>
      <c r="AF216" s="3">
        <v>0</v>
      </c>
      <c r="AG216" s="1" t="s">
        <v>154</v>
      </c>
      <c r="AH216" s="1" t="s">
        <v>154</v>
      </c>
      <c r="AJ216" s="3">
        <v>380</v>
      </c>
      <c r="AK216" s="5">
        <v>380</v>
      </c>
      <c r="AL216" s="3">
        <v>22</v>
      </c>
      <c r="AM216" s="1" t="s">
        <v>160</v>
      </c>
      <c r="AN216" s="3">
        <v>3</v>
      </c>
      <c r="AO216" s="3">
        <v>5</v>
      </c>
      <c r="AP216" s="7">
        <f t="shared" si="259"/>
        <v>4</v>
      </c>
      <c r="AQ216" s="1" t="s">
        <v>501</v>
      </c>
      <c r="AR216" s="3">
        <v>1</v>
      </c>
      <c r="AS216" s="3">
        <v>1</v>
      </c>
      <c r="AT216" s="3">
        <v>0</v>
      </c>
      <c r="AU216" s="3">
        <v>1</v>
      </c>
      <c r="AV216" s="3">
        <v>0</v>
      </c>
      <c r="AW216" s="3">
        <v>0</v>
      </c>
      <c r="AX216" s="3">
        <v>0</v>
      </c>
      <c r="AY216" s="3">
        <v>0</v>
      </c>
      <c r="AZ216" s="3">
        <v>0</v>
      </c>
      <c r="BA216" s="3">
        <v>0</v>
      </c>
      <c r="BB216" s="3">
        <v>0</v>
      </c>
      <c r="BC216" s="1" t="s">
        <v>154</v>
      </c>
      <c r="BD216" s="1" t="s">
        <v>154</v>
      </c>
      <c r="BF216" s="3">
        <v>90</v>
      </c>
      <c r="BG216" s="5">
        <v>90</v>
      </c>
      <c r="BH216" s="3">
        <v>22</v>
      </c>
      <c r="BI216" s="1" t="s">
        <v>160</v>
      </c>
      <c r="BJ216" s="3">
        <v>2</v>
      </c>
      <c r="BK216" s="3">
        <v>3</v>
      </c>
      <c r="BL216" s="7">
        <f t="shared" si="253"/>
        <v>2.5</v>
      </c>
      <c r="BM216" s="1" t="s">
        <v>172</v>
      </c>
      <c r="BN216" s="3">
        <v>1</v>
      </c>
      <c r="BO216" s="3">
        <v>0</v>
      </c>
      <c r="BP216" s="3">
        <v>0</v>
      </c>
      <c r="BQ216" s="3">
        <v>0</v>
      </c>
      <c r="BR216" s="3">
        <v>0</v>
      </c>
      <c r="BS216" s="3">
        <v>0</v>
      </c>
      <c r="BT216" s="3">
        <v>0</v>
      </c>
      <c r="BU216" s="3">
        <v>0</v>
      </c>
      <c r="BV216" s="3">
        <v>0</v>
      </c>
      <c r="BW216" s="3">
        <v>0</v>
      </c>
      <c r="BX216" s="3">
        <v>0</v>
      </c>
      <c r="BY216" s="1" t="s">
        <v>157</v>
      </c>
      <c r="CH216" s="7"/>
      <c r="CU216" s="1" t="s">
        <v>154</v>
      </c>
      <c r="CV216" s="1" t="s">
        <v>154</v>
      </c>
      <c r="CW216" s="3">
        <v>80</v>
      </c>
      <c r="CX216" s="3">
        <v>90</v>
      </c>
      <c r="CY216" s="11">
        <f t="shared" si="254"/>
        <v>112.5</v>
      </c>
      <c r="CZ216" s="3">
        <v>22</v>
      </c>
      <c r="DA216" s="1" t="s">
        <v>160</v>
      </c>
      <c r="DB216" s="3">
        <v>2</v>
      </c>
      <c r="DC216" s="3">
        <v>3</v>
      </c>
      <c r="DD216" s="7">
        <f t="shared" si="255"/>
        <v>2.5</v>
      </c>
      <c r="DE216" s="1" t="s">
        <v>178</v>
      </c>
      <c r="DF216" s="3">
        <v>1</v>
      </c>
      <c r="DG216" s="3">
        <v>0</v>
      </c>
      <c r="DH216" s="3">
        <v>0</v>
      </c>
      <c r="DI216" s="3">
        <v>0</v>
      </c>
      <c r="DJ216" s="3">
        <v>0</v>
      </c>
      <c r="DK216" s="3">
        <v>0</v>
      </c>
      <c r="DL216" s="3">
        <v>1</v>
      </c>
      <c r="DM216" s="3">
        <v>0</v>
      </c>
      <c r="DN216" s="3">
        <v>0</v>
      </c>
      <c r="DO216" s="3">
        <v>0</v>
      </c>
      <c r="DP216" s="3">
        <v>0</v>
      </c>
      <c r="DQ216" s="1" t="s">
        <v>154</v>
      </c>
      <c r="DR216" s="1" t="s">
        <v>154</v>
      </c>
      <c r="DT216" s="3">
        <v>90</v>
      </c>
      <c r="DU216" s="5">
        <v>90</v>
      </c>
      <c r="DV216" s="3">
        <v>22</v>
      </c>
      <c r="DW216" s="1" t="s">
        <v>160</v>
      </c>
      <c r="DX216" s="3">
        <v>2</v>
      </c>
      <c r="DY216" s="3">
        <v>3</v>
      </c>
      <c r="DZ216" s="7">
        <f t="shared" si="256"/>
        <v>2.5</v>
      </c>
      <c r="EA216" s="1" t="s">
        <v>178</v>
      </c>
      <c r="EB216" s="3">
        <v>1</v>
      </c>
      <c r="EC216" s="3">
        <v>0</v>
      </c>
      <c r="ED216" s="3">
        <v>0</v>
      </c>
      <c r="EE216" s="3">
        <v>0</v>
      </c>
      <c r="EF216" s="3">
        <v>0</v>
      </c>
      <c r="EG216" s="3">
        <v>0</v>
      </c>
      <c r="EH216" s="3">
        <v>1</v>
      </c>
      <c r="EI216" s="3">
        <v>0</v>
      </c>
      <c r="EJ216" s="3">
        <v>0</v>
      </c>
      <c r="EK216" s="3">
        <v>0</v>
      </c>
      <c r="EL216" s="3">
        <v>0</v>
      </c>
      <c r="EM216" s="1" t="s">
        <v>154</v>
      </c>
      <c r="EN216" s="1" t="s">
        <v>154</v>
      </c>
      <c r="EP216" s="5">
        <v>360</v>
      </c>
      <c r="EQ216" s="3">
        <v>360</v>
      </c>
      <c r="ER216" s="3">
        <v>22</v>
      </c>
      <c r="ES216" s="1" t="s">
        <v>160</v>
      </c>
      <c r="ET216" s="3">
        <v>2</v>
      </c>
      <c r="EU216" s="3">
        <v>3</v>
      </c>
      <c r="EV216" s="7">
        <f t="shared" si="257"/>
        <v>2.5</v>
      </c>
      <c r="EW216" s="1" t="s">
        <v>172</v>
      </c>
      <c r="EX216" s="3">
        <v>1</v>
      </c>
      <c r="EY216" s="3">
        <v>0</v>
      </c>
      <c r="EZ216" s="3">
        <v>0</v>
      </c>
      <c r="FA216" s="3">
        <v>0</v>
      </c>
      <c r="FB216" s="3">
        <v>0</v>
      </c>
      <c r="FC216" s="3">
        <v>0</v>
      </c>
      <c r="FD216" s="3">
        <v>0</v>
      </c>
      <c r="FE216" s="3">
        <v>0</v>
      </c>
      <c r="FF216" s="3">
        <v>0</v>
      </c>
      <c r="FG216" s="3">
        <v>0</v>
      </c>
      <c r="FH216" s="3">
        <v>0</v>
      </c>
      <c r="FI216" s="1" t="s">
        <v>619</v>
      </c>
      <c r="FJ216" s="1">
        <v>21889567</v>
      </c>
      <c r="FK216" s="1" t="s">
        <v>696</v>
      </c>
      <c r="FL216" s="1" t="s">
        <v>697</v>
      </c>
      <c r="FM216" s="1">
        <v>166</v>
      </c>
    </row>
    <row r="217" spans="1:169" x14ac:dyDescent="0.25">
      <c r="A217" s="1" t="s">
        <v>933</v>
      </c>
      <c r="B217" s="1" t="s">
        <v>151</v>
      </c>
      <c r="C217" s="17" t="s">
        <v>1139</v>
      </c>
      <c r="D217" s="3" t="s">
        <v>1286</v>
      </c>
      <c r="E217" s="12" t="s">
        <v>1191</v>
      </c>
      <c r="F217" s="3" t="s">
        <v>1251</v>
      </c>
      <c r="G217" s="1" t="s">
        <v>869</v>
      </c>
      <c r="H217" s="1" t="s">
        <v>1382</v>
      </c>
      <c r="I217" s="1" t="s">
        <v>162</v>
      </c>
      <c r="J217" s="1" t="s">
        <v>159</v>
      </c>
      <c r="K217" s="1" t="s">
        <v>154</v>
      </c>
      <c r="L217" s="1" t="s">
        <v>154</v>
      </c>
      <c r="N217" s="3">
        <v>350</v>
      </c>
      <c r="O217" s="5">
        <v>350</v>
      </c>
      <c r="P217" s="3">
        <v>17</v>
      </c>
      <c r="Q217" s="1" t="s">
        <v>165</v>
      </c>
      <c r="R217" s="1">
        <v>1</v>
      </c>
      <c r="S217" s="1">
        <v>3</v>
      </c>
      <c r="T217" s="7">
        <f t="shared" si="258"/>
        <v>2</v>
      </c>
      <c r="U217" s="1" t="s">
        <v>158</v>
      </c>
      <c r="V217" s="3">
        <v>1</v>
      </c>
      <c r="W217" s="3">
        <v>1</v>
      </c>
      <c r="X217" s="3">
        <v>0</v>
      </c>
      <c r="Y217" s="3">
        <v>0</v>
      </c>
      <c r="Z217" s="3">
        <v>0</v>
      </c>
      <c r="AA217" s="3">
        <v>0</v>
      </c>
      <c r="AB217" s="3">
        <v>0</v>
      </c>
      <c r="AC217" s="3">
        <v>0</v>
      </c>
      <c r="AD217" s="3">
        <v>0</v>
      </c>
      <c r="AE217" s="3">
        <v>0</v>
      </c>
      <c r="AF217" s="3">
        <v>0</v>
      </c>
      <c r="AG217" s="1" t="s">
        <v>154</v>
      </c>
      <c r="AH217" s="1" t="s">
        <v>154</v>
      </c>
      <c r="AJ217" s="3">
        <v>345</v>
      </c>
      <c r="AK217" s="5">
        <v>345</v>
      </c>
      <c r="AL217" s="3">
        <v>18</v>
      </c>
      <c r="AM217" s="1" t="s">
        <v>165</v>
      </c>
      <c r="AN217" s="1">
        <v>1</v>
      </c>
      <c r="AO217" s="1">
        <v>3</v>
      </c>
      <c r="AP217" s="7">
        <f t="shared" si="259"/>
        <v>2</v>
      </c>
      <c r="AQ217" s="1" t="s">
        <v>158</v>
      </c>
      <c r="AR217" s="3">
        <v>1</v>
      </c>
      <c r="AS217" s="3">
        <v>1</v>
      </c>
      <c r="AT217" s="3">
        <v>0</v>
      </c>
      <c r="AU217" s="3">
        <v>0</v>
      </c>
      <c r="AV217" s="3">
        <v>0</v>
      </c>
      <c r="AW217" s="3">
        <v>0</v>
      </c>
      <c r="AX217" s="3">
        <v>0</v>
      </c>
      <c r="AY217" s="3">
        <v>0</v>
      </c>
      <c r="AZ217" s="3">
        <v>0</v>
      </c>
      <c r="BA217" s="3">
        <v>0</v>
      </c>
      <c r="BB217" s="3">
        <v>0</v>
      </c>
      <c r="BC217" s="1" t="s">
        <v>154</v>
      </c>
      <c r="BD217" s="1" t="s">
        <v>154</v>
      </c>
      <c r="BF217" s="3">
        <v>100</v>
      </c>
      <c r="BG217" s="5">
        <v>100</v>
      </c>
      <c r="BH217" s="3">
        <v>17</v>
      </c>
      <c r="BI217" s="1" t="s">
        <v>160</v>
      </c>
      <c r="BJ217" s="3">
        <v>2</v>
      </c>
      <c r="BK217" s="3">
        <v>14</v>
      </c>
      <c r="BL217" s="7">
        <f t="shared" si="253"/>
        <v>8</v>
      </c>
      <c r="BM217" s="1" t="s">
        <v>421</v>
      </c>
      <c r="BN217" s="3">
        <v>1</v>
      </c>
      <c r="BO217" s="3">
        <v>1</v>
      </c>
      <c r="BP217" s="3">
        <v>1</v>
      </c>
      <c r="BQ217" s="3">
        <v>0</v>
      </c>
      <c r="BR217" s="3">
        <v>0</v>
      </c>
      <c r="BS217" s="3">
        <v>0</v>
      </c>
      <c r="BT217" s="3">
        <v>0</v>
      </c>
      <c r="BU217" s="3">
        <v>0</v>
      </c>
      <c r="BV217" s="3">
        <v>0</v>
      </c>
      <c r="BW217" s="3">
        <v>0</v>
      </c>
      <c r="BX217" s="3">
        <v>0</v>
      </c>
      <c r="BY217" s="1" t="s">
        <v>154</v>
      </c>
      <c r="BZ217" s="1" t="s">
        <v>154</v>
      </c>
      <c r="CB217" s="3">
        <v>200</v>
      </c>
      <c r="CC217" s="5">
        <v>200</v>
      </c>
      <c r="CD217" s="3">
        <v>23</v>
      </c>
      <c r="CE217" s="1" t="s">
        <v>165</v>
      </c>
      <c r="CF217" s="3">
        <v>3</v>
      </c>
      <c r="CG217" s="3">
        <v>6</v>
      </c>
      <c r="CH217" s="7">
        <f t="shared" ref="CH217:CH228" si="260">AVERAGE(CF217:CG217)</f>
        <v>4.5</v>
      </c>
      <c r="CI217" s="1" t="s">
        <v>158</v>
      </c>
      <c r="CJ217" s="3">
        <v>1</v>
      </c>
      <c r="CK217" s="3">
        <v>1</v>
      </c>
      <c r="CL217" s="3">
        <v>0</v>
      </c>
      <c r="CM217" s="3">
        <v>0</v>
      </c>
      <c r="CN217" s="3">
        <v>0</v>
      </c>
      <c r="CO217" s="3">
        <v>0</v>
      </c>
      <c r="CP217" s="3">
        <v>0</v>
      </c>
      <c r="CQ217" s="3">
        <v>0</v>
      </c>
      <c r="CR217" s="3">
        <v>0</v>
      </c>
      <c r="CS217" s="3">
        <v>0</v>
      </c>
      <c r="CT217" s="3">
        <v>0</v>
      </c>
      <c r="CU217" s="1" t="s">
        <v>154</v>
      </c>
      <c r="CV217" s="1" t="s">
        <v>154</v>
      </c>
      <c r="CW217" s="3">
        <v>1</v>
      </c>
      <c r="CX217" s="3">
        <v>100</v>
      </c>
      <c r="CY217" s="4">
        <v>100</v>
      </c>
      <c r="CZ217" s="3">
        <v>18</v>
      </c>
      <c r="DA217" s="1" t="s">
        <v>160</v>
      </c>
      <c r="DB217" s="1">
        <v>1</v>
      </c>
      <c r="DC217" s="1">
        <v>2</v>
      </c>
      <c r="DD217" s="7">
        <f t="shared" si="255"/>
        <v>1.5</v>
      </c>
      <c r="DE217" s="1" t="s">
        <v>158</v>
      </c>
      <c r="DF217" s="3">
        <v>1</v>
      </c>
      <c r="DG217" s="3">
        <v>1</v>
      </c>
      <c r="DH217" s="3">
        <v>0</v>
      </c>
      <c r="DI217" s="3">
        <v>0</v>
      </c>
      <c r="DJ217" s="3">
        <v>0</v>
      </c>
      <c r="DK217" s="3">
        <v>0</v>
      </c>
      <c r="DL217" s="3">
        <v>0</v>
      </c>
      <c r="DM217" s="3">
        <v>0</v>
      </c>
      <c r="DN217" s="3">
        <v>0</v>
      </c>
      <c r="DO217" s="3">
        <v>0</v>
      </c>
      <c r="DP217" s="3">
        <v>0</v>
      </c>
      <c r="DQ217" s="1" t="s">
        <v>154</v>
      </c>
      <c r="DR217" s="1" t="s">
        <v>154</v>
      </c>
      <c r="DT217" s="3">
        <v>80</v>
      </c>
      <c r="DU217" s="5">
        <v>80</v>
      </c>
      <c r="DV217" s="3">
        <v>18</v>
      </c>
      <c r="DW217" s="1" t="s">
        <v>160</v>
      </c>
      <c r="DX217" s="1">
        <v>1</v>
      </c>
      <c r="DY217" s="1">
        <v>2</v>
      </c>
      <c r="DZ217" s="7">
        <f t="shared" si="256"/>
        <v>1.5</v>
      </c>
      <c r="EA217" s="1" t="s">
        <v>421</v>
      </c>
      <c r="EB217" s="3">
        <v>1</v>
      </c>
      <c r="EC217" s="3">
        <v>1</v>
      </c>
      <c r="ED217" s="3">
        <v>1</v>
      </c>
      <c r="EE217" s="3">
        <v>0</v>
      </c>
      <c r="EF217" s="3">
        <v>0</v>
      </c>
      <c r="EG217" s="3">
        <v>0</v>
      </c>
      <c r="EH217" s="3">
        <v>0</v>
      </c>
      <c r="EI217" s="3">
        <v>0</v>
      </c>
      <c r="EJ217" s="3">
        <v>0</v>
      </c>
      <c r="EK217" s="3">
        <v>0</v>
      </c>
      <c r="EL217" s="3">
        <v>0</v>
      </c>
      <c r="EM217" s="1" t="s">
        <v>154</v>
      </c>
      <c r="EN217" s="1" t="s">
        <v>154</v>
      </c>
      <c r="EP217" s="5">
        <v>400</v>
      </c>
      <c r="EQ217" s="3">
        <v>400</v>
      </c>
      <c r="ER217" s="3">
        <v>18</v>
      </c>
      <c r="ES217" s="1" t="s">
        <v>160</v>
      </c>
      <c r="ET217" s="1">
        <v>1</v>
      </c>
      <c r="EU217" s="1">
        <v>2</v>
      </c>
      <c r="EV217" s="7">
        <f t="shared" si="257"/>
        <v>1.5</v>
      </c>
      <c r="EW217" s="1" t="s">
        <v>158</v>
      </c>
      <c r="EX217" s="3">
        <v>1</v>
      </c>
      <c r="EY217" s="3">
        <v>1</v>
      </c>
      <c r="EZ217" s="3">
        <v>0</v>
      </c>
      <c r="FA217" s="3">
        <v>0</v>
      </c>
      <c r="FB217" s="3">
        <v>0</v>
      </c>
      <c r="FC217" s="3">
        <v>0</v>
      </c>
      <c r="FD217" s="3">
        <v>0</v>
      </c>
      <c r="FE217" s="3">
        <v>0</v>
      </c>
      <c r="FF217" s="3">
        <v>0</v>
      </c>
      <c r="FG217" s="3">
        <v>0</v>
      </c>
      <c r="FH217" s="3">
        <v>0</v>
      </c>
      <c r="FI217" s="1" t="s">
        <v>870</v>
      </c>
      <c r="FJ217" s="1">
        <v>21921782</v>
      </c>
      <c r="FK217" s="1" t="s">
        <v>871</v>
      </c>
      <c r="FL217" s="1" t="s">
        <v>872</v>
      </c>
      <c r="FM217" s="1">
        <v>220</v>
      </c>
    </row>
    <row r="218" spans="1:169" x14ac:dyDescent="0.25">
      <c r="A218" s="1" t="s">
        <v>1069</v>
      </c>
      <c r="B218" s="1" t="s">
        <v>168</v>
      </c>
      <c r="C218" s="1" t="s">
        <v>1142</v>
      </c>
      <c r="D218" s="3" t="s">
        <v>1290</v>
      </c>
      <c r="E218" s="12" t="s">
        <v>1206</v>
      </c>
      <c r="F218" s="3" t="s">
        <v>1267</v>
      </c>
      <c r="G218" s="1" t="s">
        <v>676</v>
      </c>
      <c r="H218" s="1" t="s">
        <v>1620</v>
      </c>
      <c r="I218" s="1" t="s">
        <v>162</v>
      </c>
      <c r="J218" s="1" t="s">
        <v>159</v>
      </c>
      <c r="K218" s="1" t="s">
        <v>154</v>
      </c>
      <c r="L218" s="1" t="s">
        <v>154</v>
      </c>
      <c r="N218" s="3">
        <v>370</v>
      </c>
      <c r="O218" s="5">
        <v>370</v>
      </c>
      <c r="P218" s="3">
        <v>26</v>
      </c>
      <c r="Q218" s="1" t="s">
        <v>160</v>
      </c>
      <c r="R218" s="3">
        <v>3</v>
      </c>
      <c r="S218" s="3">
        <v>5</v>
      </c>
      <c r="T218" s="7">
        <f t="shared" si="258"/>
        <v>4</v>
      </c>
      <c r="U218" s="1" t="s">
        <v>605</v>
      </c>
      <c r="V218" s="3">
        <v>1</v>
      </c>
      <c r="W218" s="3">
        <v>1</v>
      </c>
      <c r="X218" s="3">
        <v>0</v>
      </c>
      <c r="Y218" s="3">
        <v>1</v>
      </c>
      <c r="Z218" s="3">
        <v>1</v>
      </c>
      <c r="AA218" s="3">
        <v>0</v>
      </c>
      <c r="AB218" s="3">
        <v>0</v>
      </c>
      <c r="AC218" s="3">
        <v>0</v>
      </c>
      <c r="AD218" s="3">
        <v>0</v>
      </c>
      <c r="AE218" s="3">
        <v>0</v>
      </c>
      <c r="AF218" s="3">
        <v>0</v>
      </c>
      <c r="AG218" s="1" t="s">
        <v>154</v>
      </c>
      <c r="AH218" s="1" t="s">
        <v>154</v>
      </c>
      <c r="AJ218" s="3">
        <v>370</v>
      </c>
      <c r="AK218" s="5">
        <v>370</v>
      </c>
      <c r="AL218" s="3">
        <v>26</v>
      </c>
      <c r="AM218" s="1" t="s">
        <v>160</v>
      </c>
      <c r="AN218" s="3">
        <v>3</v>
      </c>
      <c r="AO218" s="3">
        <v>4</v>
      </c>
      <c r="AP218" s="7">
        <f t="shared" si="259"/>
        <v>3.5</v>
      </c>
      <c r="AQ218" s="1" t="s">
        <v>605</v>
      </c>
      <c r="AR218" s="3">
        <v>1</v>
      </c>
      <c r="AS218" s="3">
        <v>1</v>
      </c>
      <c r="AT218" s="3">
        <v>0</v>
      </c>
      <c r="AU218" s="3">
        <v>1</v>
      </c>
      <c r="AV218" s="3">
        <v>1</v>
      </c>
      <c r="AW218" s="3">
        <v>0</v>
      </c>
      <c r="AX218" s="3">
        <v>0</v>
      </c>
      <c r="AY218" s="3">
        <v>0</v>
      </c>
      <c r="AZ218" s="3">
        <v>0</v>
      </c>
      <c r="BA218" s="3">
        <v>0</v>
      </c>
      <c r="BB218" s="3">
        <v>0</v>
      </c>
      <c r="BC218" s="1" t="s">
        <v>154</v>
      </c>
      <c r="BD218" s="1" t="s">
        <v>154</v>
      </c>
      <c r="BF218" s="3">
        <v>80</v>
      </c>
      <c r="BG218" s="5">
        <v>80</v>
      </c>
      <c r="BH218" s="3">
        <v>23</v>
      </c>
      <c r="BI218" s="1" t="s">
        <v>160</v>
      </c>
      <c r="BJ218" s="3">
        <v>1</v>
      </c>
      <c r="BK218" s="3">
        <v>2</v>
      </c>
      <c r="BL218" s="7">
        <f t="shared" si="253"/>
        <v>1.5</v>
      </c>
      <c r="BM218" s="1" t="s">
        <v>158</v>
      </c>
      <c r="BN218" s="3">
        <v>1</v>
      </c>
      <c r="BO218" s="3">
        <v>1</v>
      </c>
      <c r="BP218" s="3">
        <v>0</v>
      </c>
      <c r="BQ218" s="3">
        <v>0</v>
      </c>
      <c r="BR218" s="3">
        <v>0</v>
      </c>
      <c r="BS218" s="3">
        <v>0</v>
      </c>
      <c r="BT218" s="3">
        <v>0</v>
      </c>
      <c r="BU218" s="3">
        <v>0</v>
      </c>
      <c r="BV218" s="3">
        <v>0</v>
      </c>
      <c r="BW218" s="3">
        <v>0</v>
      </c>
      <c r="BX218" s="3">
        <v>0</v>
      </c>
      <c r="BY218" s="1" t="s">
        <v>154</v>
      </c>
      <c r="BZ218" s="1" t="s">
        <v>154</v>
      </c>
      <c r="CB218" s="3">
        <v>150</v>
      </c>
      <c r="CC218" s="5">
        <v>150</v>
      </c>
      <c r="CD218" s="3">
        <v>23</v>
      </c>
      <c r="CE218" s="1" t="s">
        <v>160</v>
      </c>
      <c r="CF218" s="3">
        <v>1</v>
      </c>
      <c r="CG218" s="3">
        <v>2</v>
      </c>
      <c r="CH218" s="7">
        <f t="shared" si="260"/>
        <v>1.5</v>
      </c>
      <c r="CI218" s="1" t="s">
        <v>158</v>
      </c>
      <c r="CJ218" s="3">
        <v>1</v>
      </c>
      <c r="CK218" s="3">
        <v>1</v>
      </c>
      <c r="CL218" s="3">
        <v>0</v>
      </c>
      <c r="CM218" s="3">
        <v>0</v>
      </c>
      <c r="CN218" s="3">
        <v>0</v>
      </c>
      <c r="CO218" s="3">
        <v>0</v>
      </c>
      <c r="CP218" s="3">
        <v>0</v>
      </c>
      <c r="CQ218" s="3">
        <v>0</v>
      </c>
      <c r="CR218" s="3">
        <v>0</v>
      </c>
      <c r="CS218" s="3">
        <v>0</v>
      </c>
      <c r="CT218" s="3">
        <v>0</v>
      </c>
      <c r="CU218" s="1" t="s">
        <v>154</v>
      </c>
      <c r="CV218" s="1" t="s">
        <v>154</v>
      </c>
      <c r="CW218" s="3">
        <v>80</v>
      </c>
      <c r="CX218" s="3">
        <v>100</v>
      </c>
      <c r="CY218" s="11">
        <f t="shared" ref="CY218:CY223" si="261">CX218/CW218*100</f>
        <v>125</v>
      </c>
      <c r="CZ218" s="3">
        <v>23</v>
      </c>
      <c r="DA218" s="1" t="s">
        <v>160</v>
      </c>
      <c r="DB218" s="3">
        <v>1</v>
      </c>
      <c r="DC218" s="3">
        <v>2</v>
      </c>
      <c r="DD218" s="7">
        <f t="shared" si="255"/>
        <v>1.5</v>
      </c>
      <c r="DE218" s="1" t="s">
        <v>158</v>
      </c>
      <c r="DF218" s="3">
        <v>1</v>
      </c>
      <c r="DG218" s="3">
        <v>1</v>
      </c>
      <c r="DH218" s="3">
        <v>0</v>
      </c>
      <c r="DI218" s="3">
        <v>0</v>
      </c>
      <c r="DJ218" s="3">
        <v>0</v>
      </c>
      <c r="DK218" s="3">
        <v>0</v>
      </c>
      <c r="DL218" s="3">
        <v>0</v>
      </c>
      <c r="DM218" s="3">
        <v>0</v>
      </c>
      <c r="DN218" s="3">
        <v>0</v>
      </c>
      <c r="DO218" s="3">
        <v>0</v>
      </c>
      <c r="DP218" s="3">
        <v>0</v>
      </c>
      <c r="DQ218" s="1" t="s">
        <v>154</v>
      </c>
      <c r="DR218" s="1" t="s">
        <v>154</v>
      </c>
      <c r="DT218" s="3">
        <v>100</v>
      </c>
      <c r="DU218" s="5">
        <v>100</v>
      </c>
      <c r="DV218" s="3">
        <v>23</v>
      </c>
      <c r="DW218" s="1" t="s">
        <v>160</v>
      </c>
      <c r="DX218" s="3">
        <v>1</v>
      </c>
      <c r="DY218" s="3">
        <v>2</v>
      </c>
      <c r="DZ218" s="7">
        <f t="shared" si="256"/>
        <v>1.5</v>
      </c>
      <c r="EA218" s="1" t="s">
        <v>172</v>
      </c>
      <c r="EB218" s="3">
        <v>1</v>
      </c>
      <c r="EC218" s="3">
        <v>0</v>
      </c>
      <c r="ED218" s="3">
        <v>0</v>
      </c>
      <c r="EE218" s="3">
        <v>0</v>
      </c>
      <c r="EF218" s="3">
        <v>0</v>
      </c>
      <c r="EG218" s="3">
        <v>0</v>
      </c>
      <c r="EH218" s="3">
        <v>0</v>
      </c>
      <c r="EI218" s="3">
        <v>0</v>
      </c>
      <c r="EJ218" s="3">
        <v>0</v>
      </c>
      <c r="EK218" s="3">
        <v>0</v>
      </c>
      <c r="EL218" s="3">
        <v>0</v>
      </c>
      <c r="EM218" s="1" t="s">
        <v>154</v>
      </c>
      <c r="EN218" s="1" t="s">
        <v>154</v>
      </c>
      <c r="EP218" s="5">
        <v>370</v>
      </c>
      <c r="EQ218" s="3">
        <v>370</v>
      </c>
      <c r="ER218" s="3">
        <v>23</v>
      </c>
      <c r="ES218" s="1" t="s">
        <v>160</v>
      </c>
      <c r="ET218" s="3">
        <v>2</v>
      </c>
      <c r="EU218" s="3">
        <v>3</v>
      </c>
      <c r="EV218" s="7">
        <f t="shared" si="257"/>
        <v>2.5</v>
      </c>
      <c r="EW218" s="1" t="s">
        <v>172</v>
      </c>
      <c r="EX218" s="3">
        <v>1</v>
      </c>
      <c r="EY218" s="3">
        <v>0</v>
      </c>
      <c r="EZ218" s="3">
        <v>0</v>
      </c>
      <c r="FA218" s="3">
        <v>0</v>
      </c>
      <c r="FB218" s="3">
        <v>0</v>
      </c>
      <c r="FC218" s="3">
        <v>0</v>
      </c>
      <c r="FD218" s="3">
        <v>0</v>
      </c>
      <c r="FE218" s="3">
        <v>0</v>
      </c>
      <c r="FF218" s="3">
        <v>0</v>
      </c>
      <c r="FG218" s="3">
        <v>0</v>
      </c>
      <c r="FH218" s="3">
        <v>0</v>
      </c>
      <c r="FJ218" s="1">
        <v>21888468</v>
      </c>
      <c r="FK218" s="1" t="s">
        <v>677</v>
      </c>
      <c r="FL218" s="1" t="s">
        <v>678</v>
      </c>
      <c r="FM218" s="1">
        <v>158</v>
      </c>
    </row>
    <row r="219" spans="1:169" x14ac:dyDescent="0.25">
      <c r="A219" s="1" t="s">
        <v>1070</v>
      </c>
      <c r="B219" s="1" t="s">
        <v>168</v>
      </c>
      <c r="C219" s="1" t="s">
        <v>1142</v>
      </c>
      <c r="D219" s="3" t="s">
        <v>1290</v>
      </c>
      <c r="E219" s="12" t="s">
        <v>1206</v>
      </c>
      <c r="F219" s="3" t="s">
        <v>1267</v>
      </c>
      <c r="G219" s="1" t="s">
        <v>676</v>
      </c>
      <c r="H219" s="1" t="s">
        <v>1621</v>
      </c>
      <c r="I219" s="1" t="s">
        <v>162</v>
      </c>
      <c r="J219" s="1" t="s">
        <v>159</v>
      </c>
      <c r="K219" s="1" t="s">
        <v>154</v>
      </c>
      <c r="L219" s="1" t="s">
        <v>154</v>
      </c>
      <c r="N219" s="3">
        <v>370</v>
      </c>
      <c r="O219" s="5">
        <v>370</v>
      </c>
      <c r="P219" s="3">
        <v>26</v>
      </c>
      <c r="Q219" s="1" t="s">
        <v>160</v>
      </c>
      <c r="R219" s="3">
        <v>3</v>
      </c>
      <c r="S219" s="3">
        <v>5</v>
      </c>
      <c r="T219" s="7">
        <f t="shared" si="258"/>
        <v>4</v>
      </c>
      <c r="U219" s="1" t="s">
        <v>156</v>
      </c>
      <c r="V219" s="3">
        <v>1</v>
      </c>
      <c r="W219" s="3">
        <v>0</v>
      </c>
      <c r="X219" s="3">
        <v>0</v>
      </c>
      <c r="Y219" s="3">
        <v>1</v>
      </c>
      <c r="Z219" s="3">
        <v>1</v>
      </c>
      <c r="AA219" s="3">
        <v>0</v>
      </c>
      <c r="AB219" s="3">
        <v>0</v>
      </c>
      <c r="AC219" s="3">
        <v>0</v>
      </c>
      <c r="AD219" s="3">
        <v>0</v>
      </c>
      <c r="AE219" s="3">
        <v>0</v>
      </c>
      <c r="AF219" s="3">
        <v>0</v>
      </c>
      <c r="AG219" s="1" t="s">
        <v>154</v>
      </c>
      <c r="AH219" s="1" t="s">
        <v>154</v>
      </c>
      <c r="AJ219" s="3">
        <v>370</v>
      </c>
      <c r="AK219" s="5">
        <v>370</v>
      </c>
      <c r="AL219" s="3">
        <v>26</v>
      </c>
      <c r="AM219" s="1" t="s">
        <v>160</v>
      </c>
      <c r="AN219" s="3">
        <v>3</v>
      </c>
      <c r="AO219" s="3">
        <v>5</v>
      </c>
      <c r="AP219" s="7">
        <f t="shared" si="259"/>
        <v>4</v>
      </c>
      <c r="AQ219" s="1" t="s">
        <v>156</v>
      </c>
      <c r="AR219" s="3">
        <v>1</v>
      </c>
      <c r="AS219" s="3">
        <v>0</v>
      </c>
      <c r="AT219" s="3">
        <v>0</v>
      </c>
      <c r="AU219" s="3">
        <v>1</v>
      </c>
      <c r="AV219" s="3">
        <v>1</v>
      </c>
      <c r="AW219" s="3">
        <v>0</v>
      </c>
      <c r="AX219" s="3">
        <v>0</v>
      </c>
      <c r="AY219" s="3">
        <v>0</v>
      </c>
      <c r="AZ219" s="3">
        <v>0</v>
      </c>
      <c r="BA219" s="3">
        <v>0</v>
      </c>
      <c r="BB219" s="3">
        <v>0</v>
      </c>
      <c r="BC219" s="1" t="s">
        <v>154</v>
      </c>
      <c r="BD219" s="1" t="s">
        <v>154</v>
      </c>
      <c r="BF219" s="3">
        <v>70</v>
      </c>
      <c r="BG219" s="5">
        <v>70</v>
      </c>
      <c r="BH219" s="3">
        <v>23</v>
      </c>
      <c r="BI219" s="1" t="s">
        <v>160</v>
      </c>
      <c r="BJ219" s="3">
        <v>1</v>
      </c>
      <c r="BK219" s="3">
        <v>2</v>
      </c>
      <c r="BL219" s="7">
        <f t="shared" si="253"/>
        <v>1.5</v>
      </c>
      <c r="BM219" s="1" t="s">
        <v>158</v>
      </c>
      <c r="BN219" s="3">
        <v>1</v>
      </c>
      <c r="BO219" s="3">
        <v>1</v>
      </c>
      <c r="BP219" s="3">
        <v>0</v>
      </c>
      <c r="BQ219" s="3">
        <v>0</v>
      </c>
      <c r="BR219" s="3">
        <v>0</v>
      </c>
      <c r="BS219" s="3">
        <v>0</v>
      </c>
      <c r="BT219" s="3">
        <v>0</v>
      </c>
      <c r="BU219" s="3">
        <v>0</v>
      </c>
      <c r="BV219" s="3">
        <v>0</v>
      </c>
      <c r="BW219" s="3">
        <v>0</v>
      </c>
      <c r="BX219" s="3">
        <v>0</v>
      </c>
      <c r="BY219" s="1" t="s">
        <v>154</v>
      </c>
      <c r="BZ219" s="1" t="s">
        <v>154</v>
      </c>
      <c r="CB219" s="3">
        <v>150</v>
      </c>
      <c r="CC219" s="5">
        <v>150</v>
      </c>
      <c r="CD219" s="3">
        <v>23</v>
      </c>
      <c r="CE219" s="1" t="s">
        <v>160</v>
      </c>
      <c r="CF219" s="3">
        <v>1</v>
      </c>
      <c r="CG219" s="3">
        <v>1</v>
      </c>
      <c r="CH219" s="7">
        <f t="shared" si="260"/>
        <v>1</v>
      </c>
      <c r="CI219" s="1" t="s">
        <v>172</v>
      </c>
      <c r="CJ219" s="3">
        <v>1</v>
      </c>
      <c r="CK219" s="3">
        <v>0</v>
      </c>
      <c r="CL219" s="3">
        <v>0</v>
      </c>
      <c r="CM219" s="3">
        <v>0</v>
      </c>
      <c r="CN219" s="3">
        <v>0</v>
      </c>
      <c r="CO219" s="3">
        <v>0</v>
      </c>
      <c r="CP219" s="3">
        <v>0</v>
      </c>
      <c r="CQ219" s="3">
        <v>0</v>
      </c>
      <c r="CR219" s="3">
        <v>0</v>
      </c>
      <c r="CS219" s="3">
        <v>0</v>
      </c>
      <c r="CT219" s="3">
        <v>0</v>
      </c>
      <c r="CU219" s="1" t="s">
        <v>154</v>
      </c>
      <c r="CV219" s="1" t="s">
        <v>154</v>
      </c>
      <c r="CW219" s="3">
        <v>80</v>
      </c>
      <c r="CX219" s="3">
        <v>100</v>
      </c>
      <c r="CY219" s="11">
        <f t="shared" si="261"/>
        <v>125</v>
      </c>
      <c r="CZ219" s="3">
        <v>23</v>
      </c>
      <c r="DA219" s="1" t="s">
        <v>160</v>
      </c>
      <c r="DB219" s="3">
        <v>1</v>
      </c>
      <c r="DC219" s="3">
        <v>2</v>
      </c>
      <c r="DD219" s="7">
        <f t="shared" si="255"/>
        <v>1.5</v>
      </c>
      <c r="DE219" s="1" t="s">
        <v>172</v>
      </c>
      <c r="DF219" s="3">
        <v>1</v>
      </c>
      <c r="DG219" s="3">
        <v>0</v>
      </c>
      <c r="DH219" s="3">
        <v>0</v>
      </c>
      <c r="DI219" s="3">
        <v>0</v>
      </c>
      <c r="DJ219" s="3">
        <v>0</v>
      </c>
      <c r="DK219" s="3">
        <v>0</v>
      </c>
      <c r="DL219" s="3">
        <v>0</v>
      </c>
      <c r="DM219" s="3">
        <v>0</v>
      </c>
      <c r="DN219" s="3">
        <v>0</v>
      </c>
      <c r="DO219" s="3">
        <v>0</v>
      </c>
      <c r="DP219" s="3">
        <v>0</v>
      </c>
      <c r="DQ219" s="1" t="s">
        <v>154</v>
      </c>
      <c r="DR219" s="1" t="s">
        <v>154</v>
      </c>
      <c r="DT219" s="3">
        <v>100</v>
      </c>
      <c r="DU219" s="5">
        <v>100</v>
      </c>
      <c r="DV219" s="3">
        <v>23</v>
      </c>
      <c r="DW219" s="1" t="s">
        <v>160</v>
      </c>
      <c r="DX219" s="3">
        <v>1</v>
      </c>
      <c r="DY219" s="3">
        <v>2</v>
      </c>
      <c r="DZ219" s="7">
        <f t="shared" si="256"/>
        <v>1.5</v>
      </c>
      <c r="EA219" s="1" t="s">
        <v>172</v>
      </c>
      <c r="EB219" s="3">
        <v>1</v>
      </c>
      <c r="EC219" s="3">
        <v>0</v>
      </c>
      <c r="ED219" s="3">
        <v>0</v>
      </c>
      <c r="EE219" s="3">
        <v>0</v>
      </c>
      <c r="EF219" s="3">
        <v>0</v>
      </c>
      <c r="EG219" s="3">
        <v>0</v>
      </c>
      <c r="EH219" s="3">
        <v>0</v>
      </c>
      <c r="EI219" s="3">
        <v>0</v>
      </c>
      <c r="EJ219" s="3">
        <v>0</v>
      </c>
      <c r="EK219" s="3">
        <v>0</v>
      </c>
      <c r="EL219" s="3">
        <v>0</v>
      </c>
      <c r="EM219" s="1" t="s">
        <v>154</v>
      </c>
      <c r="EN219" s="1" t="s">
        <v>157</v>
      </c>
      <c r="EO219" s="3">
        <v>12</v>
      </c>
      <c r="EP219" s="5">
        <v>400</v>
      </c>
      <c r="EQ219" s="9">
        <f>EP219/EO219*10</f>
        <v>333.33333333333337</v>
      </c>
      <c r="ER219" s="3">
        <v>23</v>
      </c>
      <c r="ES219" s="1" t="s">
        <v>160</v>
      </c>
      <c r="ET219" s="3">
        <v>1</v>
      </c>
      <c r="EU219" s="3">
        <v>2</v>
      </c>
      <c r="EV219" s="7">
        <f t="shared" si="257"/>
        <v>1.5</v>
      </c>
      <c r="EW219" s="1" t="s">
        <v>172</v>
      </c>
      <c r="EX219" s="3">
        <v>1</v>
      </c>
      <c r="EY219" s="3">
        <v>0</v>
      </c>
      <c r="EZ219" s="3">
        <v>0</v>
      </c>
      <c r="FA219" s="3">
        <v>0</v>
      </c>
      <c r="FB219" s="3">
        <v>0</v>
      </c>
      <c r="FC219" s="3">
        <v>0</v>
      </c>
      <c r="FD219" s="3">
        <v>0</v>
      </c>
      <c r="FE219" s="3">
        <v>0</v>
      </c>
      <c r="FF219" s="3">
        <v>0</v>
      </c>
      <c r="FG219" s="3">
        <v>0</v>
      </c>
      <c r="FH219" s="3">
        <v>0</v>
      </c>
      <c r="FJ219" s="1">
        <v>21888469</v>
      </c>
      <c r="FK219" s="1" t="s">
        <v>680</v>
      </c>
      <c r="FL219" s="1" t="s">
        <v>681</v>
      </c>
      <c r="FM219" s="1">
        <v>159</v>
      </c>
    </row>
    <row r="220" spans="1:169" x14ac:dyDescent="0.25">
      <c r="A220" s="1" t="s">
        <v>1071</v>
      </c>
      <c r="B220" s="1" t="s">
        <v>168</v>
      </c>
      <c r="C220" s="1" t="s">
        <v>1142</v>
      </c>
      <c r="D220" s="3" t="s">
        <v>1290</v>
      </c>
      <c r="E220" s="12" t="s">
        <v>1206</v>
      </c>
      <c r="F220" s="3" t="s">
        <v>1267</v>
      </c>
      <c r="G220" s="1" t="s">
        <v>676</v>
      </c>
      <c r="H220" s="1" t="s">
        <v>1622</v>
      </c>
      <c r="I220" s="1" t="s">
        <v>162</v>
      </c>
      <c r="J220" s="1" t="s">
        <v>159</v>
      </c>
      <c r="K220" s="1" t="s">
        <v>154</v>
      </c>
      <c r="L220" s="1" t="s">
        <v>154</v>
      </c>
      <c r="N220" s="3">
        <v>370</v>
      </c>
      <c r="O220" s="5">
        <v>370</v>
      </c>
      <c r="P220" s="3">
        <v>26</v>
      </c>
      <c r="Q220" s="1" t="s">
        <v>160</v>
      </c>
      <c r="R220" s="3">
        <v>2</v>
      </c>
      <c r="S220" s="3">
        <v>4</v>
      </c>
      <c r="T220" s="7">
        <f t="shared" si="258"/>
        <v>3</v>
      </c>
      <c r="U220" s="1" t="s">
        <v>156</v>
      </c>
      <c r="V220" s="3">
        <v>1</v>
      </c>
      <c r="W220" s="3">
        <v>0</v>
      </c>
      <c r="X220" s="3">
        <v>0</v>
      </c>
      <c r="Y220" s="3">
        <v>1</v>
      </c>
      <c r="Z220" s="3">
        <v>1</v>
      </c>
      <c r="AA220" s="3">
        <v>0</v>
      </c>
      <c r="AB220" s="3">
        <v>0</v>
      </c>
      <c r="AC220" s="3">
        <v>0</v>
      </c>
      <c r="AD220" s="3">
        <v>0</v>
      </c>
      <c r="AE220" s="3">
        <v>0</v>
      </c>
      <c r="AF220" s="3">
        <v>0</v>
      </c>
      <c r="AG220" s="1" t="s">
        <v>154</v>
      </c>
      <c r="AH220" s="1" t="s">
        <v>154</v>
      </c>
      <c r="AJ220" s="3">
        <v>370</v>
      </c>
      <c r="AK220" s="5">
        <v>370</v>
      </c>
      <c r="AL220" s="3">
        <v>26</v>
      </c>
      <c r="AM220" s="1" t="s">
        <v>160</v>
      </c>
      <c r="AN220" s="3">
        <v>3</v>
      </c>
      <c r="AO220" s="3">
        <v>4</v>
      </c>
      <c r="AP220" s="7">
        <f t="shared" si="259"/>
        <v>3.5</v>
      </c>
      <c r="AQ220" s="1" t="s">
        <v>156</v>
      </c>
      <c r="AR220" s="3">
        <v>1</v>
      </c>
      <c r="AS220" s="3">
        <v>0</v>
      </c>
      <c r="AT220" s="3">
        <v>0</v>
      </c>
      <c r="AU220" s="3">
        <v>1</v>
      </c>
      <c r="AV220" s="3">
        <v>1</v>
      </c>
      <c r="AW220" s="3">
        <v>0</v>
      </c>
      <c r="AX220" s="3">
        <v>0</v>
      </c>
      <c r="AY220" s="3">
        <v>0</v>
      </c>
      <c r="AZ220" s="3">
        <v>0</v>
      </c>
      <c r="BA220" s="3">
        <v>0</v>
      </c>
      <c r="BB220" s="3">
        <v>0</v>
      </c>
      <c r="BC220" s="1" t="s">
        <v>154</v>
      </c>
      <c r="BD220" s="1" t="s">
        <v>154</v>
      </c>
      <c r="BF220" s="3">
        <v>70</v>
      </c>
      <c r="BG220" s="5">
        <v>70</v>
      </c>
      <c r="BH220" s="3">
        <v>23</v>
      </c>
      <c r="BI220" s="1" t="s">
        <v>160</v>
      </c>
      <c r="BJ220" s="3">
        <v>1</v>
      </c>
      <c r="BK220" s="3">
        <v>2</v>
      </c>
      <c r="BL220" s="7">
        <f t="shared" si="253"/>
        <v>1.5</v>
      </c>
      <c r="BM220" s="1" t="s">
        <v>172</v>
      </c>
      <c r="BN220" s="3">
        <v>1</v>
      </c>
      <c r="BO220" s="3">
        <v>0</v>
      </c>
      <c r="BP220" s="3">
        <v>0</v>
      </c>
      <c r="BQ220" s="3">
        <v>0</v>
      </c>
      <c r="BR220" s="3">
        <v>0</v>
      </c>
      <c r="BS220" s="3">
        <v>0</v>
      </c>
      <c r="BT220" s="3">
        <v>0</v>
      </c>
      <c r="BU220" s="3">
        <v>0</v>
      </c>
      <c r="BV220" s="3">
        <v>0</v>
      </c>
      <c r="BW220" s="3">
        <v>0</v>
      </c>
      <c r="BX220" s="3">
        <v>0</v>
      </c>
      <c r="BY220" s="1" t="s">
        <v>154</v>
      </c>
      <c r="BZ220" s="1" t="s">
        <v>154</v>
      </c>
      <c r="CB220" s="3">
        <v>130</v>
      </c>
      <c r="CC220" s="5">
        <v>130</v>
      </c>
      <c r="CD220" s="3">
        <v>23</v>
      </c>
      <c r="CE220" s="1" t="s">
        <v>160</v>
      </c>
      <c r="CF220" s="3">
        <v>1</v>
      </c>
      <c r="CG220" s="3">
        <v>1</v>
      </c>
      <c r="CH220" s="7">
        <f t="shared" si="260"/>
        <v>1</v>
      </c>
      <c r="CI220" s="1" t="s">
        <v>172</v>
      </c>
      <c r="CJ220" s="3">
        <v>1</v>
      </c>
      <c r="CK220" s="3">
        <v>0</v>
      </c>
      <c r="CL220" s="3">
        <v>0</v>
      </c>
      <c r="CM220" s="3">
        <v>0</v>
      </c>
      <c r="CN220" s="3">
        <v>0</v>
      </c>
      <c r="CO220" s="3">
        <v>0</v>
      </c>
      <c r="CP220" s="3">
        <v>0</v>
      </c>
      <c r="CQ220" s="3">
        <v>0</v>
      </c>
      <c r="CR220" s="3">
        <v>0</v>
      </c>
      <c r="CS220" s="3">
        <v>0</v>
      </c>
      <c r="CT220" s="3">
        <v>0</v>
      </c>
      <c r="CU220" s="1" t="s">
        <v>154</v>
      </c>
      <c r="CV220" s="1" t="s">
        <v>154</v>
      </c>
      <c r="CW220" s="3">
        <v>75</v>
      </c>
      <c r="CX220" s="3">
        <v>80</v>
      </c>
      <c r="CY220" s="11">
        <f t="shared" si="261"/>
        <v>106.66666666666667</v>
      </c>
      <c r="CZ220" s="3">
        <v>23</v>
      </c>
      <c r="DA220" s="1" t="s">
        <v>160</v>
      </c>
      <c r="DB220" s="3">
        <v>2</v>
      </c>
      <c r="DC220" s="3">
        <v>3</v>
      </c>
      <c r="DD220" s="7">
        <f t="shared" si="255"/>
        <v>2.5</v>
      </c>
      <c r="DE220" s="1" t="s">
        <v>172</v>
      </c>
      <c r="DF220" s="3">
        <v>1</v>
      </c>
      <c r="DG220" s="3">
        <v>0</v>
      </c>
      <c r="DH220" s="3">
        <v>0</v>
      </c>
      <c r="DI220" s="3">
        <v>0</v>
      </c>
      <c r="DJ220" s="3">
        <v>0</v>
      </c>
      <c r="DK220" s="3">
        <v>0</v>
      </c>
      <c r="DL220" s="3">
        <v>0</v>
      </c>
      <c r="DM220" s="3">
        <v>0</v>
      </c>
      <c r="DN220" s="3">
        <v>0</v>
      </c>
      <c r="DO220" s="3">
        <v>0</v>
      </c>
      <c r="DP220" s="3">
        <v>0</v>
      </c>
      <c r="DQ220" s="1" t="s">
        <v>154</v>
      </c>
      <c r="DR220" s="1" t="s">
        <v>154</v>
      </c>
      <c r="DT220" s="3">
        <v>80</v>
      </c>
      <c r="DU220" s="5">
        <v>80</v>
      </c>
      <c r="DV220" s="3">
        <v>23</v>
      </c>
      <c r="DW220" s="1" t="s">
        <v>160</v>
      </c>
      <c r="DX220" s="3">
        <v>2</v>
      </c>
      <c r="DY220" s="3">
        <v>3</v>
      </c>
      <c r="DZ220" s="7">
        <f t="shared" si="256"/>
        <v>2.5</v>
      </c>
      <c r="EA220" s="1" t="s">
        <v>172</v>
      </c>
      <c r="EB220" s="3">
        <v>1</v>
      </c>
      <c r="EC220" s="3">
        <v>0</v>
      </c>
      <c r="ED220" s="3">
        <v>0</v>
      </c>
      <c r="EE220" s="3">
        <v>0</v>
      </c>
      <c r="EF220" s="3">
        <v>0</v>
      </c>
      <c r="EG220" s="3">
        <v>0</v>
      </c>
      <c r="EH220" s="3">
        <v>0</v>
      </c>
      <c r="EI220" s="3">
        <v>0</v>
      </c>
      <c r="EJ220" s="3">
        <v>0</v>
      </c>
      <c r="EK220" s="3">
        <v>0</v>
      </c>
      <c r="EL220" s="3">
        <v>0</v>
      </c>
      <c r="EM220" s="1" t="s">
        <v>154</v>
      </c>
      <c r="EN220" s="1" t="s">
        <v>157</v>
      </c>
      <c r="EO220" s="3">
        <v>12</v>
      </c>
      <c r="EP220" s="5">
        <v>390</v>
      </c>
      <c r="EQ220" s="3">
        <f>EP220/EO220*10</f>
        <v>325</v>
      </c>
      <c r="ER220" s="3">
        <v>23</v>
      </c>
      <c r="ES220" s="1" t="s">
        <v>160</v>
      </c>
      <c r="ET220" s="3">
        <v>2</v>
      </c>
      <c r="EU220" s="3">
        <v>3</v>
      </c>
      <c r="EV220" s="7">
        <f t="shared" si="257"/>
        <v>2.5</v>
      </c>
      <c r="EW220" s="1" t="s">
        <v>172</v>
      </c>
      <c r="EX220" s="3">
        <v>1</v>
      </c>
      <c r="EY220" s="3">
        <v>0</v>
      </c>
      <c r="EZ220" s="3">
        <v>0</v>
      </c>
      <c r="FA220" s="3">
        <v>0</v>
      </c>
      <c r="FB220" s="3">
        <v>0</v>
      </c>
      <c r="FC220" s="3">
        <v>0</v>
      </c>
      <c r="FD220" s="3">
        <v>0</v>
      </c>
      <c r="FE220" s="3">
        <v>0</v>
      </c>
      <c r="FF220" s="3">
        <v>0</v>
      </c>
      <c r="FG220" s="3">
        <v>0</v>
      </c>
      <c r="FH220" s="3">
        <v>0</v>
      </c>
      <c r="FJ220" s="1">
        <v>21888470</v>
      </c>
      <c r="FK220" s="1" t="s">
        <v>682</v>
      </c>
      <c r="FL220" s="1" t="s">
        <v>683</v>
      </c>
      <c r="FM220" s="1">
        <v>160</v>
      </c>
    </row>
    <row r="221" spans="1:169" x14ac:dyDescent="0.25">
      <c r="A221" s="1" t="s">
        <v>1093</v>
      </c>
      <c r="B221" s="1" t="s">
        <v>168</v>
      </c>
      <c r="C221" s="17" t="s">
        <v>1137</v>
      </c>
      <c r="D221" s="3" t="s">
        <v>1284</v>
      </c>
      <c r="E221" s="12" t="s">
        <v>794</v>
      </c>
      <c r="F221" s="3" t="s">
        <v>1225</v>
      </c>
      <c r="G221" s="1" t="s">
        <v>767</v>
      </c>
      <c r="H221" s="1" t="s">
        <v>1393</v>
      </c>
      <c r="I221" s="1" t="s">
        <v>152</v>
      </c>
      <c r="J221" s="1" t="s">
        <v>153</v>
      </c>
      <c r="K221" s="1" t="s">
        <v>154</v>
      </c>
      <c r="L221" s="1" t="s">
        <v>154</v>
      </c>
      <c r="N221" s="3">
        <v>370</v>
      </c>
      <c r="O221" s="5">
        <v>370</v>
      </c>
      <c r="P221" s="3">
        <v>26</v>
      </c>
      <c r="Q221" s="1" t="s">
        <v>160</v>
      </c>
      <c r="R221" s="3">
        <v>2</v>
      </c>
      <c r="S221" s="3">
        <v>5</v>
      </c>
      <c r="T221" s="7">
        <f t="shared" si="258"/>
        <v>3.5</v>
      </c>
      <c r="U221" s="1" t="s">
        <v>747</v>
      </c>
      <c r="V221" s="3">
        <v>1</v>
      </c>
      <c r="W221" s="3">
        <v>1</v>
      </c>
      <c r="X221" s="3">
        <v>0</v>
      </c>
      <c r="Y221" s="3">
        <v>0</v>
      </c>
      <c r="Z221" s="3">
        <v>1</v>
      </c>
      <c r="AA221" s="3">
        <v>0</v>
      </c>
      <c r="AB221" s="3">
        <v>0</v>
      </c>
      <c r="AC221" s="3">
        <v>0</v>
      </c>
      <c r="AD221" s="3">
        <v>0</v>
      </c>
      <c r="AE221" s="3">
        <v>0</v>
      </c>
      <c r="AF221" s="3">
        <v>0</v>
      </c>
      <c r="AG221" s="1" t="s">
        <v>154</v>
      </c>
      <c r="AH221" s="1" t="s">
        <v>154</v>
      </c>
      <c r="AJ221" s="3">
        <v>370</v>
      </c>
      <c r="AK221" s="5">
        <v>370</v>
      </c>
      <c r="AL221" s="3">
        <v>26</v>
      </c>
      <c r="AM221" s="1" t="s">
        <v>160</v>
      </c>
      <c r="AN221" s="3">
        <v>2</v>
      </c>
      <c r="AO221" s="3">
        <v>5</v>
      </c>
      <c r="AP221" s="7">
        <f t="shared" si="259"/>
        <v>3.5</v>
      </c>
      <c r="AQ221" s="1" t="s">
        <v>747</v>
      </c>
      <c r="AR221" s="3">
        <v>1</v>
      </c>
      <c r="AS221" s="3">
        <v>1</v>
      </c>
      <c r="AT221" s="3">
        <v>0</v>
      </c>
      <c r="AU221" s="3">
        <v>0</v>
      </c>
      <c r="AV221" s="3">
        <v>1</v>
      </c>
      <c r="AW221" s="3">
        <v>0</v>
      </c>
      <c r="AX221" s="3">
        <v>0</v>
      </c>
      <c r="AY221" s="3">
        <v>0</v>
      </c>
      <c r="AZ221" s="3">
        <v>0</v>
      </c>
      <c r="BA221" s="3">
        <v>0</v>
      </c>
      <c r="BB221" s="3">
        <v>0</v>
      </c>
      <c r="BC221" s="1" t="s">
        <v>154</v>
      </c>
      <c r="BD221" s="1" t="s">
        <v>154</v>
      </c>
      <c r="BF221" s="3">
        <v>80</v>
      </c>
      <c r="BG221" s="5">
        <v>80</v>
      </c>
      <c r="BH221" s="3">
        <v>13</v>
      </c>
      <c r="BI221" s="1" t="s">
        <v>160</v>
      </c>
      <c r="BJ221" s="3">
        <v>1</v>
      </c>
      <c r="BK221" s="3">
        <v>2</v>
      </c>
      <c r="BL221" s="7">
        <f t="shared" si="253"/>
        <v>1.5</v>
      </c>
      <c r="BM221" s="1" t="s">
        <v>158</v>
      </c>
      <c r="BN221" s="3">
        <v>1</v>
      </c>
      <c r="BO221" s="3">
        <v>1</v>
      </c>
      <c r="BP221" s="3">
        <v>0</v>
      </c>
      <c r="BQ221" s="3">
        <v>0</v>
      </c>
      <c r="BR221" s="3">
        <v>0</v>
      </c>
      <c r="BS221" s="3">
        <v>0</v>
      </c>
      <c r="BT221" s="3">
        <v>0</v>
      </c>
      <c r="BU221" s="3">
        <v>0</v>
      </c>
      <c r="BV221" s="3">
        <v>0</v>
      </c>
      <c r="BW221" s="3">
        <v>0</v>
      </c>
      <c r="BX221" s="3">
        <v>0</v>
      </c>
      <c r="BY221" s="1" t="s">
        <v>154</v>
      </c>
      <c r="BZ221" s="1" t="s">
        <v>154</v>
      </c>
      <c r="CB221" s="3">
        <v>130</v>
      </c>
      <c r="CC221" s="5">
        <v>130</v>
      </c>
      <c r="CD221" s="3">
        <v>13</v>
      </c>
      <c r="CE221" s="1" t="s">
        <v>160</v>
      </c>
      <c r="CF221" s="3">
        <v>1</v>
      </c>
      <c r="CG221" s="3">
        <v>1</v>
      </c>
      <c r="CH221" s="7">
        <f t="shared" si="260"/>
        <v>1</v>
      </c>
      <c r="CI221" s="1" t="s">
        <v>158</v>
      </c>
      <c r="CJ221" s="3">
        <v>1</v>
      </c>
      <c r="CK221" s="3">
        <v>1</v>
      </c>
      <c r="CL221" s="3">
        <v>0</v>
      </c>
      <c r="CM221" s="3">
        <v>0</v>
      </c>
      <c r="CN221" s="3">
        <v>0</v>
      </c>
      <c r="CO221" s="3">
        <v>0</v>
      </c>
      <c r="CP221" s="3">
        <v>0</v>
      </c>
      <c r="CQ221" s="3">
        <v>0</v>
      </c>
      <c r="CR221" s="3">
        <v>0</v>
      </c>
      <c r="CS221" s="3">
        <v>0</v>
      </c>
      <c r="CT221" s="3">
        <v>0</v>
      </c>
      <c r="CU221" s="1" t="s">
        <v>154</v>
      </c>
      <c r="CV221" s="1" t="s">
        <v>154</v>
      </c>
      <c r="CW221" s="3">
        <v>80</v>
      </c>
      <c r="CX221" s="3">
        <v>100</v>
      </c>
      <c r="CY221" s="11">
        <f t="shared" si="261"/>
        <v>125</v>
      </c>
      <c r="CZ221" s="3">
        <v>13</v>
      </c>
      <c r="DA221" s="1" t="s">
        <v>160</v>
      </c>
      <c r="DB221" s="3">
        <v>1</v>
      </c>
      <c r="DC221" s="3">
        <v>2</v>
      </c>
      <c r="DD221" s="7">
        <f t="shared" si="255"/>
        <v>1.5</v>
      </c>
      <c r="DE221" s="1" t="s">
        <v>158</v>
      </c>
      <c r="DF221" s="3">
        <v>1</v>
      </c>
      <c r="DG221" s="3">
        <v>1</v>
      </c>
      <c r="DH221" s="3">
        <v>0</v>
      </c>
      <c r="DI221" s="3">
        <v>0</v>
      </c>
      <c r="DJ221" s="3">
        <v>0</v>
      </c>
      <c r="DK221" s="3">
        <v>0</v>
      </c>
      <c r="DL221" s="3">
        <v>0</v>
      </c>
      <c r="DM221" s="3">
        <v>0</v>
      </c>
      <c r="DN221" s="3">
        <v>0</v>
      </c>
      <c r="DO221" s="3">
        <v>0</v>
      </c>
      <c r="DP221" s="3">
        <v>0</v>
      </c>
      <c r="DQ221" s="1" t="s">
        <v>154</v>
      </c>
      <c r="DR221" s="1" t="s">
        <v>154</v>
      </c>
      <c r="DT221" s="3">
        <v>90</v>
      </c>
      <c r="DU221" s="5">
        <v>90</v>
      </c>
      <c r="DV221" s="3">
        <v>13</v>
      </c>
      <c r="DW221" s="1" t="s">
        <v>160</v>
      </c>
      <c r="DX221" s="3">
        <v>1</v>
      </c>
      <c r="DY221" s="3">
        <v>2</v>
      </c>
      <c r="DZ221" s="7">
        <f t="shared" si="256"/>
        <v>1.5</v>
      </c>
      <c r="EA221" s="1" t="s">
        <v>158</v>
      </c>
      <c r="EB221" s="3">
        <v>1</v>
      </c>
      <c r="EC221" s="3">
        <v>1</v>
      </c>
      <c r="ED221" s="3">
        <v>0</v>
      </c>
      <c r="EE221" s="3">
        <v>0</v>
      </c>
      <c r="EF221" s="3">
        <v>0</v>
      </c>
      <c r="EG221" s="3">
        <v>0</v>
      </c>
      <c r="EH221" s="3">
        <v>0</v>
      </c>
      <c r="EI221" s="3">
        <v>0</v>
      </c>
      <c r="EJ221" s="3">
        <v>0</v>
      </c>
      <c r="EK221" s="3">
        <v>0</v>
      </c>
      <c r="EL221" s="3">
        <v>0</v>
      </c>
      <c r="EM221" s="1" t="s">
        <v>154</v>
      </c>
      <c r="EN221" s="1" t="s">
        <v>154</v>
      </c>
      <c r="EP221" s="5">
        <v>360</v>
      </c>
      <c r="EQ221" s="3">
        <v>360</v>
      </c>
      <c r="ER221" s="3">
        <v>13</v>
      </c>
      <c r="ES221" s="1" t="s">
        <v>160</v>
      </c>
      <c r="ET221" s="3">
        <v>1</v>
      </c>
      <c r="EU221" s="3">
        <v>2</v>
      </c>
      <c r="EV221" s="7">
        <f t="shared" si="257"/>
        <v>1.5</v>
      </c>
      <c r="EW221" s="1" t="s">
        <v>158</v>
      </c>
      <c r="EX221" s="3">
        <v>1</v>
      </c>
      <c r="EY221" s="3">
        <v>1</v>
      </c>
      <c r="EZ221" s="3">
        <v>0</v>
      </c>
      <c r="FA221" s="3">
        <v>0</v>
      </c>
      <c r="FB221" s="3">
        <v>0</v>
      </c>
      <c r="FC221" s="3">
        <v>0</v>
      </c>
      <c r="FD221" s="3">
        <v>0</v>
      </c>
      <c r="FE221" s="3">
        <v>0</v>
      </c>
      <c r="FF221" s="3">
        <v>0</v>
      </c>
      <c r="FG221" s="3">
        <v>0</v>
      </c>
      <c r="FH221" s="3">
        <v>0</v>
      </c>
      <c r="FJ221" s="1">
        <v>21892731</v>
      </c>
      <c r="FK221" s="1" t="s">
        <v>768</v>
      </c>
      <c r="FL221" s="1" t="s">
        <v>769</v>
      </c>
      <c r="FM221" s="1">
        <v>188</v>
      </c>
    </row>
    <row r="222" spans="1:169" x14ac:dyDescent="0.25">
      <c r="A222" s="1" t="s">
        <v>1094</v>
      </c>
      <c r="B222" s="1" t="s">
        <v>168</v>
      </c>
      <c r="C222" s="17" t="s">
        <v>1137</v>
      </c>
      <c r="D222" s="3" t="s">
        <v>1284</v>
      </c>
      <c r="E222" s="12" t="s">
        <v>794</v>
      </c>
      <c r="F222" s="3" t="s">
        <v>1225</v>
      </c>
      <c r="G222" s="1" t="s">
        <v>767</v>
      </c>
      <c r="H222" s="1" t="s">
        <v>1574</v>
      </c>
      <c r="I222" s="1" t="s">
        <v>152</v>
      </c>
      <c r="J222" s="1" t="s">
        <v>153</v>
      </c>
      <c r="K222" s="1" t="s">
        <v>154</v>
      </c>
      <c r="L222" s="1" t="s">
        <v>154</v>
      </c>
      <c r="N222" s="3">
        <v>370</v>
      </c>
      <c r="O222" s="5">
        <v>370</v>
      </c>
      <c r="P222" s="3">
        <v>26</v>
      </c>
      <c r="R222" s="3">
        <v>2</v>
      </c>
      <c r="S222" s="3">
        <v>4</v>
      </c>
      <c r="T222" s="7">
        <f t="shared" si="258"/>
        <v>3</v>
      </c>
      <c r="U222" s="1" t="s">
        <v>754</v>
      </c>
      <c r="V222" s="3">
        <v>1</v>
      </c>
      <c r="W222" s="3">
        <v>0</v>
      </c>
      <c r="X222" s="3">
        <v>0</v>
      </c>
      <c r="Y222" s="3">
        <v>0</v>
      </c>
      <c r="Z222" s="3">
        <v>1</v>
      </c>
      <c r="AA222" s="3">
        <v>0</v>
      </c>
      <c r="AB222" s="3">
        <v>1</v>
      </c>
      <c r="AC222" s="3">
        <v>0</v>
      </c>
      <c r="AD222" s="3">
        <v>0</v>
      </c>
      <c r="AE222" s="3">
        <v>0</v>
      </c>
      <c r="AF222" s="3">
        <v>0</v>
      </c>
      <c r="AG222" s="1" t="s">
        <v>154</v>
      </c>
      <c r="AH222" s="1" t="s">
        <v>154</v>
      </c>
      <c r="AJ222" s="3">
        <v>370</v>
      </c>
      <c r="AK222" s="5">
        <v>370</v>
      </c>
      <c r="AL222" s="3">
        <v>26</v>
      </c>
      <c r="AM222" s="1" t="s">
        <v>160</v>
      </c>
      <c r="AN222" s="3">
        <v>2</v>
      </c>
      <c r="AO222" s="3">
        <v>6</v>
      </c>
      <c r="AP222" s="7">
        <f t="shared" si="259"/>
        <v>4</v>
      </c>
      <c r="AQ222" s="1" t="s">
        <v>751</v>
      </c>
      <c r="AR222" s="3">
        <v>1</v>
      </c>
      <c r="AS222" s="3">
        <v>1</v>
      </c>
      <c r="AT222" s="3">
        <v>0</v>
      </c>
      <c r="AU222" s="3">
        <v>0</v>
      </c>
      <c r="AV222" s="3">
        <v>1</v>
      </c>
      <c r="AW222" s="3">
        <v>0</v>
      </c>
      <c r="AX222" s="3">
        <v>1</v>
      </c>
      <c r="AY222" s="3">
        <v>0</v>
      </c>
      <c r="AZ222" s="3">
        <v>0</v>
      </c>
      <c r="BA222" s="3">
        <v>0</v>
      </c>
      <c r="BB222" s="3">
        <v>0</v>
      </c>
      <c r="BC222" s="1" t="s">
        <v>154</v>
      </c>
      <c r="BD222" s="1" t="s">
        <v>154</v>
      </c>
      <c r="BF222" s="3">
        <v>70</v>
      </c>
      <c r="BG222" s="5">
        <v>70</v>
      </c>
      <c r="BH222" s="3">
        <v>13</v>
      </c>
      <c r="BI222" s="1" t="s">
        <v>160</v>
      </c>
      <c r="BJ222" s="3">
        <v>1</v>
      </c>
      <c r="BK222" s="3">
        <v>2</v>
      </c>
      <c r="BL222" s="7">
        <f t="shared" si="253"/>
        <v>1.5</v>
      </c>
      <c r="BM222" s="1" t="s">
        <v>158</v>
      </c>
      <c r="BN222" s="3">
        <v>1</v>
      </c>
      <c r="BO222" s="3">
        <v>1</v>
      </c>
      <c r="BP222" s="3">
        <v>0</v>
      </c>
      <c r="BQ222" s="3">
        <v>0</v>
      </c>
      <c r="BR222" s="3">
        <v>0</v>
      </c>
      <c r="BS222" s="3">
        <v>0</v>
      </c>
      <c r="BT222" s="3">
        <v>0</v>
      </c>
      <c r="BU222" s="3">
        <v>0</v>
      </c>
      <c r="BV222" s="3">
        <v>0</v>
      </c>
      <c r="BW222" s="3">
        <v>0</v>
      </c>
      <c r="BX222" s="3">
        <v>0</v>
      </c>
      <c r="BY222" s="1" t="s">
        <v>154</v>
      </c>
      <c r="BZ222" s="1" t="s">
        <v>154</v>
      </c>
      <c r="CB222" s="3">
        <v>150</v>
      </c>
      <c r="CC222" s="5">
        <v>150</v>
      </c>
      <c r="CD222" s="3">
        <v>13</v>
      </c>
      <c r="CE222" s="1" t="s">
        <v>160</v>
      </c>
      <c r="CF222" s="3">
        <v>1</v>
      </c>
      <c r="CG222" s="3">
        <v>1</v>
      </c>
      <c r="CH222" s="7">
        <f t="shared" si="260"/>
        <v>1</v>
      </c>
      <c r="CI222" s="1" t="s">
        <v>158</v>
      </c>
      <c r="CJ222" s="3">
        <v>1</v>
      </c>
      <c r="CK222" s="3">
        <v>1</v>
      </c>
      <c r="CL222" s="3">
        <v>0</v>
      </c>
      <c r="CM222" s="3">
        <v>0</v>
      </c>
      <c r="CN222" s="3">
        <v>0</v>
      </c>
      <c r="CO222" s="3">
        <v>0</v>
      </c>
      <c r="CP222" s="3">
        <v>0</v>
      </c>
      <c r="CQ222" s="3">
        <v>0</v>
      </c>
      <c r="CR222" s="3">
        <v>0</v>
      </c>
      <c r="CS222" s="3">
        <v>0</v>
      </c>
      <c r="CT222" s="3">
        <v>0</v>
      </c>
      <c r="CU222" s="1" t="s">
        <v>154</v>
      </c>
      <c r="CV222" s="1" t="s">
        <v>154</v>
      </c>
      <c r="CW222" s="3">
        <v>80</v>
      </c>
      <c r="CX222" s="3">
        <v>100</v>
      </c>
      <c r="CY222" s="11">
        <f t="shared" si="261"/>
        <v>125</v>
      </c>
      <c r="CZ222" s="3">
        <v>13</v>
      </c>
      <c r="DA222" s="1" t="s">
        <v>160</v>
      </c>
      <c r="DB222" s="3">
        <v>1</v>
      </c>
      <c r="DC222" s="3">
        <v>2</v>
      </c>
      <c r="DD222" s="7">
        <f t="shared" si="255"/>
        <v>1.5</v>
      </c>
      <c r="DE222" s="1" t="s">
        <v>158</v>
      </c>
      <c r="DF222" s="3">
        <v>1</v>
      </c>
      <c r="DG222" s="3">
        <v>1</v>
      </c>
      <c r="DH222" s="3">
        <v>0</v>
      </c>
      <c r="DI222" s="3">
        <v>0</v>
      </c>
      <c r="DJ222" s="3">
        <v>0</v>
      </c>
      <c r="DK222" s="3">
        <v>0</v>
      </c>
      <c r="DL222" s="3">
        <v>0</v>
      </c>
      <c r="DM222" s="3">
        <v>0</v>
      </c>
      <c r="DN222" s="3">
        <v>0</v>
      </c>
      <c r="DO222" s="3">
        <v>0</v>
      </c>
      <c r="DP222" s="3">
        <v>0</v>
      </c>
      <c r="DQ222" s="1" t="s">
        <v>154</v>
      </c>
      <c r="DR222" s="1" t="s">
        <v>154</v>
      </c>
      <c r="DT222" s="3">
        <v>90</v>
      </c>
      <c r="DU222" s="5">
        <v>90</v>
      </c>
      <c r="DV222" s="3">
        <v>13</v>
      </c>
      <c r="DW222" s="1" t="s">
        <v>160</v>
      </c>
      <c r="DX222" s="3">
        <v>1</v>
      </c>
      <c r="DY222" s="3">
        <v>2</v>
      </c>
      <c r="DZ222" s="7">
        <f t="shared" si="256"/>
        <v>1.5</v>
      </c>
      <c r="EA222" s="1" t="s">
        <v>158</v>
      </c>
      <c r="EB222" s="3">
        <v>1</v>
      </c>
      <c r="EC222" s="3">
        <v>1</v>
      </c>
      <c r="ED222" s="3">
        <v>0</v>
      </c>
      <c r="EE222" s="3">
        <v>0</v>
      </c>
      <c r="EF222" s="3">
        <v>0</v>
      </c>
      <c r="EG222" s="3">
        <v>0</v>
      </c>
      <c r="EH222" s="3">
        <v>0</v>
      </c>
      <c r="EI222" s="3">
        <v>0</v>
      </c>
      <c r="EJ222" s="3">
        <v>0</v>
      </c>
      <c r="EK222" s="3">
        <v>0</v>
      </c>
      <c r="EL222" s="3">
        <v>0</v>
      </c>
      <c r="EM222" s="1" t="s">
        <v>154</v>
      </c>
      <c r="EN222" s="1" t="s">
        <v>154</v>
      </c>
      <c r="EP222" s="5">
        <v>370</v>
      </c>
      <c r="EQ222" s="3">
        <v>370</v>
      </c>
      <c r="ER222" s="3">
        <v>13</v>
      </c>
      <c r="ES222" s="1" t="s">
        <v>160</v>
      </c>
      <c r="ET222" s="3">
        <v>1</v>
      </c>
      <c r="EU222" s="3">
        <v>2</v>
      </c>
      <c r="EV222" s="7">
        <f t="shared" si="257"/>
        <v>1.5</v>
      </c>
      <c r="EW222" s="1" t="s">
        <v>158</v>
      </c>
      <c r="EX222" s="3">
        <v>1</v>
      </c>
      <c r="EY222" s="3">
        <v>1</v>
      </c>
      <c r="EZ222" s="3">
        <v>0</v>
      </c>
      <c r="FA222" s="3">
        <v>0</v>
      </c>
      <c r="FB222" s="3">
        <v>0</v>
      </c>
      <c r="FC222" s="3">
        <v>0</v>
      </c>
      <c r="FD222" s="3">
        <v>0</v>
      </c>
      <c r="FE222" s="3">
        <v>0</v>
      </c>
      <c r="FF222" s="3">
        <v>0</v>
      </c>
      <c r="FG222" s="3">
        <v>0</v>
      </c>
      <c r="FH222" s="3">
        <v>0</v>
      </c>
      <c r="FJ222" s="1">
        <v>21892733</v>
      </c>
      <c r="FK222" s="1" t="s">
        <v>770</v>
      </c>
      <c r="FL222" s="1" t="s">
        <v>771</v>
      </c>
      <c r="FM222" s="1">
        <v>189</v>
      </c>
    </row>
    <row r="223" spans="1:169" x14ac:dyDescent="0.25">
      <c r="A223" s="1" t="s">
        <v>1102</v>
      </c>
      <c r="B223" s="1" t="s">
        <v>168</v>
      </c>
      <c r="C223" s="1" t="s">
        <v>1137</v>
      </c>
      <c r="D223" s="3" t="s">
        <v>1284</v>
      </c>
      <c r="E223" s="26" t="s">
        <v>794</v>
      </c>
      <c r="F223" s="3" t="s">
        <v>1225</v>
      </c>
      <c r="G223" s="1" t="s">
        <v>767</v>
      </c>
      <c r="H223" s="1" t="s">
        <v>1332</v>
      </c>
      <c r="I223" s="1" t="s">
        <v>152</v>
      </c>
      <c r="J223" s="1" t="s">
        <v>153</v>
      </c>
      <c r="K223" s="1" t="s">
        <v>154</v>
      </c>
      <c r="L223" s="1" t="s">
        <v>154</v>
      </c>
      <c r="N223" s="3">
        <v>370</v>
      </c>
      <c r="O223" s="5">
        <v>370</v>
      </c>
      <c r="P223" s="3">
        <v>26</v>
      </c>
      <c r="Q223" s="1" t="s">
        <v>160</v>
      </c>
      <c r="R223" s="3">
        <v>2</v>
      </c>
      <c r="S223" s="3">
        <v>6</v>
      </c>
      <c r="T223" s="7">
        <f t="shared" si="258"/>
        <v>4</v>
      </c>
      <c r="U223" s="1" t="s">
        <v>754</v>
      </c>
      <c r="V223" s="3">
        <v>1</v>
      </c>
      <c r="W223" s="3">
        <v>0</v>
      </c>
      <c r="X223" s="3">
        <v>0</v>
      </c>
      <c r="Y223" s="3">
        <v>0</v>
      </c>
      <c r="Z223" s="3">
        <v>1</v>
      </c>
      <c r="AA223" s="3">
        <v>0</v>
      </c>
      <c r="AB223" s="3">
        <v>1</v>
      </c>
      <c r="AC223" s="3">
        <v>0</v>
      </c>
      <c r="AD223" s="3">
        <v>0</v>
      </c>
      <c r="AE223" s="3">
        <v>0</v>
      </c>
      <c r="AF223" s="3">
        <v>0</v>
      </c>
      <c r="AG223" s="1" t="s">
        <v>154</v>
      </c>
      <c r="AH223" s="1" t="s">
        <v>154</v>
      </c>
      <c r="AJ223" s="3">
        <v>380</v>
      </c>
      <c r="AK223" s="5">
        <v>380</v>
      </c>
      <c r="AL223" s="3">
        <v>26</v>
      </c>
      <c r="AM223" s="1" t="s">
        <v>160</v>
      </c>
      <c r="AN223" s="3">
        <v>2</v>
      </c>
      <c r="AO223" s="3">
        <v>6</v>
      </c>
      <c r="AP223" s="7">
        <f t="shared" si="259"/>
        <v>4</v>
      </c>
      <c r="AQ223" s="1" t="s">
        <v>718</v>
      </c>
      <c r="AR223" s="3">
        <v>0</v>
      </c>
      <c r="AS223" s="3">
        <v>1</v>
      </c>
      <c r="AT223" s="3">
        <v>0</v>
      </c>
      <c r="AU223" s="3">
        <v>0</v>
      </c>
      <c r="AV223" s="3">
        <v>1</v>
      </c>
      <c r="AW223" s="3">
        <v>0</v>
      </c>
      <c r="AX223" s="3">
        <v>1</v>
      </c>
      <c r="AY223" s="3">
        <v>0</v>
      </c>
      <c r="AZ223" s="3">
        <v>0</v>
      </c>
      <c r="BA223" s="3">
        <v>0</v>
      </c>
      <c r="BB223" s="3">
        <v>0</v>
      </c>
      <c r="BC223" s="1" t="s">
        <v>154</v>
      </c>
      <c r="BD223" s="1" t="s">
        <v>154</v>
      </c>
      <c r="BF223" s="3">
        <v>80</v>
      </c>
      <c r="BG223" s="5">
        <v>80</v>
      </c>
      <c r="BH223" s="3">
        <v>13</v>
      </c>
      <c r="BI223" s="1" t="s">
        <v>160</v>
      </c>
      <c r="BJ223" s="3">
        <v>1</v>
      </c>
      <c r="BK223" s="3">
        <v>2</v>
      </c>
      <c r="BL223" s="7">
        <f t="shared" si="253"/>
        <v>1.5</v>
      </c>
      <c r="BM223" s="1" t="s">
        <v>158</v>
      </c>
      <c r="BN223" s="3">
        <v>1</v>
      </c>
      <c r="BO223" s="3">
        <v>1</v>
      </c>
      <c r="BP223" s="3">
        <v>0</v>
      </c>
      <c r="BQ223" s="3">
        <v>0</v>
      </c>
      <c r="BR223" s="3">
        <v>0</v>
      </c>
      <c r="BS223" s="3">
        <v>0</v>
      </c>
      <c r="BT223" s="3">
        <v>0</v>
      </c>
      <c r="BU223" s="3">
        <v>0</v>
      </c>
      <c r="BV223" s="3">
        <v>0</v>
      </c>
      <c r="BW223" s="3">
        <v>0</v>
      </c>
      <c r="BX223" s="3">
        <v>0</v>
      </c>
      <c r="BY223" s="1" t="s">
        <v>154</v>
      </c>
      <c r="BZ223" s="1" t="s">
        <v>154</v>
      </c>
      <c r="CB223" s="3">
        <v>150</v>
      </c>
      <c r="CC223" s="5">
        <v>150</v>
      </c>
      <c r="CD223" s="3">
        <v>13</v>
      </c>
      <c r="CE223" s="1" t="s">
        <v>160</v>
      </c>
      <c r="CF223" s="3">
        <v>1</v>
      </c>
      <c r="CG223" s="3">
        <v>1</v>
      </c>
      <c r="CH223" s="7">
        <f t="shared" si="260"/>
        <v>1</v>
      </c>
      <c r="CI223" s="1" t="s">
        <v>158</v>
      </c>
      <c r="CJ223" s="3">
        <v>1</v>
      </c>
      <c r="CK223" s="3">
        <v>1</v>
      </c>
      <c r="CL223" s="3">
        <v>0</v>
      </c>
      <c r="CM223" s="3">
        <v>0</v>
      </c>
      <c r="CN223" s="3">
        <v>0</v>
      </c>
      <c r="CO223" s="3">
        <v>0</v>
      </c>
      <c r="CP223" s="3">
        <v>0</v>
      </c>
      <c r="CQ223" s="3">
        <v>0</v>
      </c>
      <c r="CR223" s="3">
        <v>0</v>
      </c>
      <c r="CS223" s="3">
        <v>0</v>
      </c>
      <c r="CT223" s="3">
        <v>0</v>
      </c>
      <c r="CU223" s="1" t="s">
        <v>154</v>
      </c>
      <c r="CV223" s="1" t="s">
        <v>154</v>
      </c>
      <c r="CW223" s="3">
        <v>80</v>
      </c>
      <c r="CX223" s="3">
        <v>90</v>
      </c>
      <c r="CY223" s="11">
        <f t="shared" si="261"/>
        <v>112.5</v>
      </c>
      <c r="CZ223" s="3">
        <v>13</v>
      </c>
      <c r="DA223" s="1" t="s">
        <v>160</v>
      </c>
      <c r="DB223" s="3">
        <v>1</v>
      </c>
      <c r="DC223" s="3">
        <v>2</v>
      </c>
      <c r="DD223" s="7">
        <f t="shared" si="255"/>
        <v>1.5</v>
      </c>
      <c r="DE223" s="1" t="s">
        <v>158</v>
      </c>
      <c r="DF223" s="3">
        <v>1</v>
      </c>
      <c r="DG223" s="3">
        <v>1</v>
      </c>
      <c r="DH223" s="3">
        <v>0</v>
      </c>
      <c r="DI223" s="3">
        <v>0</v>
      </c>
      <c r="DJ223" s="3">
        <v>0</v>
      </c>
      <c r="DK223" s="3">
        <v>0</v>
      </c>
      <c r="DL223" s="3">
        <v>0</v>
      </c>
      <c r="DM223" s="3">
        <v>0</v>
      </c>
      <c r="DN223" s="3">
        <v>0</v>
      </c>
      <c r="DO223" s="3">
        <v>0</v>
      </c>
      <c r="DP223" s="3">
        <v>0</v>
      </c>
      <c r="DQ223" s="1" t="s">
        <v>154</v>
      </c>
      <c r="DR223" s="1" t="s">
        <v>154</v>
      </c>
      <c r="DT223" s="3">
        <v>90</v>
      </c>
      <c r="DU223" s="5">
        <v>90</v>
      </c>
      <c r="DV223" s="3">
        <v>13</v>
      </c>
      <c r="DW223" s="1" t="s">
        <v>160</v>
      </c>
      <c r="DX223" s="3">
        <v>1</v>
      </c>
      <c r="DY223" s="3">
        <v>2</v>
      </c>
      <c r="DZ223" s="7">
        <f t="shared" si="256"/>
        <v>1.5</v>
      </c>
      <c r="EA223" s="1" t="s">
        <v>158</v>
      </c>
      <c r="EB223" s="3">
        <v>1</v>
      </c>
      <c r="EC223" s="3">
        <v>1</v>
      </c>
      <c r="ED223" s="3">
        <v>0</v>
      </c>
      <c r="EE223" s="3">
        <v>0</v>
      </c>
      <c r="EF223" s="3">
        <v>0</v>
      </c>
      <c r="EG223" s="3">
        <v>0</v>
      </c>
      <c r="EH223" s="3">
        <v>0</v>
      </c>
      <c r="EI223" s="3">
        <v>0</v>
      </c>
      <c r="EJ223" s="3">
        <v>0</v>
      </c>
      <c r="EK223" s="3">
        <v>0</v>
      </c>
      <c r="EL223" s="3">
        <v>0</v>
      </c>
      <c r="EM223" s="1" t="s">
        <v>154</v>
      </c>
      <c r="EN223" s="1" t="s">
        <v>154</v>
      </c>
      <c r="EP223" s="5">
        <v>360</v>
      </c>
      <c r="EQ223" s="3">
        <v>360</v>
      </c>
      <c r="ER223" s="3">
        <v>13</v>
      </c>
      <c r="ES223" s="1" t="s">
        <v>160</v>
      </c>
      <c r="ET223" s="3">
        <v>1</v>
      </c>
      <c r="EU223" s="3">
        <v>2</v>
      </c>
      <c r="EV223" s="7">
        <f t="shared" si="257"/>
        <v>1.5</v>
      </c>
      <c r="EW223" s="1" t="s">
        <v>158</v>
      </c>
      <c r="EX223" s="3">
        <v>1</v>
      </c>
      <c r="EY223" s="3">
        <v>1</v>
      </c>
      <c r="EZ223" s="3">
        <v>0</v>
      </c>
      <c r="FA223" s="3">
        <v>0</v>
      </c>
      <c r="FB223" s="3">
        <v>0</v>
      </c>
      <c r="FC223" s="3">
        <v>0</v>
      </c>
      <c r="FD223" s="3">
        <v>0</v>
      </c>
      <c r="FE223" s="3">
        <v>0</v>
      </c>
      <c r="FF223" s="3">
        <v>0</v>
      </c>
      <c r="FG223" s="3">
        <v>0</v>
      </c>
      <c r="FH223" s="3">
        <v>0</v>
      </c>
      <c r="FJ223" s="1">
        <v>21892734</v>
      </c>
      <c r="FK223" s="1" t="s">
        <v>772</v>
      </c>
      <c r="FL223" s="1" t="s">
        <v>773</v>
      </c>
      <c r="FM223" s="1">
        <v>190</v>
      </c>
    </row>
    <row r="224" spans="1:169" x14ac:dyDescent="0.25">
      <c r="A224" s="1" t="s">
        <v>1040</v>
      </c>
      <c r="B224" s="1" t="s">
        <v>161</v>
      </c>
      <c r="C224" s="1" t="s">
        <v>1146</v>
      </c>
      <c r="D224" s="3" t="s">
        <v>1295</v>
      </c>
      <c r="E224" s="12" t="s">
        <v>1218</v>
      </c>
      <c r="F224" s="3" t="s">
        <v>1281</v>
      </c>
      <c r="G224" s="1" t="s">
        <v>774</v>
      </c>
      <c r="H224" s="1" t="s">
        <v>1385</v>
      </c>
      <c r="I224" s="1" t="s">
        <v>162</v>
      </c>
      <c r="J224" s="1" t="s">
        <v>159</v>
      </c>
      <c r="K224" s="1" t="s">
        <v>154</v>
      </c>
      <c r="L224" s="1" t="s">
        <v>154</v>
      </c>
      <c r="N224" s="3">
        <v>315</v>
      </c>
      <c r="O224" s="5">
        <v>315</v>
      </c>
      <c r="P224" s="3">
        <v>24</v>
      </c>
      <c r="Q224" s="1" t="s">
        <v>165</v>
      </c>
      <c r="R224" s="3">
        <v>20</v>
      </c>
      <c r="S224" s="3">
        <v>30</v>
      </c>
      <c r="T224" s="7"/>
      <c r="U224" s="1" t="s">
        <v>509</v>
      </c>
      <c r="V224" s="3">
        <v>0</v>
      </c>
      <c r="W224" s="3">
        <v>0</v>
      </c>
      <c r="X224" s="3">
        <v>0</v>
      </c>
      <c r="Y224" s="3">
        <v>1</v>
      </c>
      <c r="Z224" s="3">
        <v>1</v>
      </c>
      <c r="AA224" s="3">
        <v>0</v>
      </c>
      <c r="AB224" s="3">
        <v>1</v>
      </c>
      <c r="AC224" s="3">
        <v>0</v>
      </c>
      <c r="AD224" s="3">
        <v>0</v>
      </c>
      <c r="AE224" s="3">
        <v>0</v>
      </c>
      <c r="AF224" s="3">
        <v>0</v>
      </c>
      <c r="AG224" s="1" t="s">
        <v>157</v>
      </c>
      <c r="AP224" s="7"/>
      <c r="BC224" s="1" t="s">
        <v>154</v>
      </c>
      <c r="BD224" s="1" t="s">
        <v>154</v>
      </c>
      <c r="BF224" s="3">
        <v>100</v>
      </c>
      <c r="BG224" s="5">
        <v>100</v>
      </c>
      <c r="BH224" s="3">
        <v>23</v>
      </c>
      <c r="BI224" s="1" t="s">
        <v>160</v>
      </c>
      <c r="BJ224" s="3">
        <v>3</v>
      </c>
      <c r="BK224" s="3">
        <v>7</v>
      </c>
      <c r="BL224" s="7">
        <f t="shared" si="253"/>
        <v>5</v>
      </c>
      <c r="BM224" s="1" t="s">
        <v>778</v>
      </c>
      <c r="BN224" s="3">
        <v>0</v>
      </c>
      <c r="BO224" s="3">
        <v>0</v>
      </c>
      <c r="BP224" s="3">
        <v>1</v>
      </c>
      <c r="BQ224" s="3">
        <v>0</v>
      </c>
      <c r="BR224" s="3">
        <v>1</v>
      </c>
      <c r="BS224" s="3">
        <v>0</v>
      </c>
      <c r="BT224" s="3">
        <v>1</v>
      </c>
      <c r="BU224" s="3">
        <v>0</v>
      </c>
      <c r="BV224" s="3">
        <v>0</v>
      </c>
      <c r="BW224" s="3">
        <v>0</v>
      </c>
      <c r="BX224" s="3">
        <v>0</v>
      </c>
      <c r="BY224" s="1" t="s">
        <v>154</v>
      </c>
      <c r="BZ224" s="1" t="s">
        <v>154</v>
      </c>
      <c r="CB224" s="3">
        <v>200</v>
      </c>
      <c r="CC224" s="5">
        <v>200</v>
      </c>
      <c r="CD224" s="3">
        <v>30</v>
      </c>
      <c r="CE224" s="1" t="s">
        <v>160</v>
      </c>
      <c r="CF224" s="3">
        <v>3</v>
      </c>
      <c r="CG224" s="3">
        <v>7</v>
      </c>
      <c r="CH224" s="7">
        <f t="shared" si="260"/>
        <v>5</v>
      </c>
      <c r="CI224" s="1" t="s">
        <v>571</v>
      </c>
      <c r="CJ224" s="3">
        <v>0</v>
      </c>
      <c r="CK224" s="3">
        <v>0</v>
      </c>
      <c r="CL224" s="3">
        <v>0</v>
      </c>
      <c r="CM224" s="3">
        <v>0</v>
      </c>
      <c r="CN224" s="3">
        <v>1</v>
      </c>
      <c r="CO224" s="3">
        <v>0</v>
      </c>
      <c r="CP224" s="3">
        <v>1</v>
      </c>
      <c r="CQ224" s="3">
        <v>0</v>
      </c>
      <c r="CR224" s="3">
        <v>0</v>
      </c>
      <c r="CS224" s="3">
        <v>0</v>
      </c>
      <c r="CT224" s="3">
        <v>0</v>
      </c>
      <c r="CU224" s="1" t="s">
        <v>154</v>
      </c>
      <c r="CV224" s="1" t="s">
        <v>154</v>
      </c>
      <c r="CW224" s="3">
        <v>1</v>
      </c>
      <c r="CX224" s="3">
        <v>80</v>
      </c>
      <c r="CY224" s="4">
        <v>80</v>
      </c>
      <c r="CZ224" s="3">
        <v>30</v>
      </c>
      <c r="DA224" s="1" t="s">
        <v>160</v>
      </c>
      <c r="DB224" s="3">
        <v>3</v>
      </c>
      <c r="DC224" s="3">
        <v>7</v>
      </c>
      <c r="DD224" s="7">
        <v>5</v>
      </c>
      <c r="DE224" s="1" t="s">
        <v>722</v>
      </c>
      <c r="DF224" s="3">
        <v>0</v>
      </c>
      <c r="DG224" s="3">
        <v>0</v>
      </c>
      <c r="DH224" s="3">
        <v>1</v>
      </c>
      <c r="DI224" s="3">
        <v>0</v>
      </c>
      <c r="DJ224" s="3">
        <v>1</v>
      </c>
      <c r="DK224" s="3">
        <v>0</v>
      </c>
      <c r="DL224" s="3">
        <v>0</v>
      </c>
      <c r="DM224" s="3">
        <v>0</v>
      </c>
      <c r="DN224" s="3">
        <v>0</v>
      </c>
      <c r="DO224" s="3">
        <v>0</v>
      </c>
      <c r="DP224" s="3">
        <v>0</v>
      </c>
      <c r="DQ224" s="1" t="s">
        <v>154</v>
      </c>
      <c r="DR224" s="1" t="s">
        <v>154</v>
      </c>
      <c r="DT224" s="3">
        <v>45</v>
      </c>
      <c r="DU224" s="5">
        <v>45</v>
      </c>
      <c r="DV224" s="3">
        <v>30</v>
      </c>
      <c r="DW224" s="1" t="s">
        <v>160</v>
      </c>
      <c r="DX224" s="3">
        <v>5</v>
      </c>
      <c r="DY224" s="3">
        <v>8</v>
      </c>
      <c r="DZ224" s="7">
        <f>AVERAGE(DX224:DY224)</f>
        <v>6.5</v>
      </c>
      <c r="EA224" s="1" t="s">
        <v>778</v>
      </c>
      <c r="EB224" s="3">
        <v>0</v>
      </c>
      <c r="EC224" s="3">
        <v>0</v>
      </c>
      <c r="ED224" s="3">
        <v>1</v>
      </c>
      <c r="EE224" s="3">
        <v>0</v>
      </c>
      <c r="EF224" s="3">
        <v>1</v>
      </c>
      <c r="EG224" s="3">
        <v>0</v>
      </c>
      <c r="EH224" s="3">
        <v>1</v>
      </c>
      <c r="EI224" s="3">
        <v>0</v>
      </c>
      <c r="EJ224" s="3">
        <v>0</v>
      </c>
      <c r="EK224" s="3">
        <v>0</v>
      </c>
      <c r="EL224" s="3">
        <v>0</v>
      </c>
      <c r="EM224" s="1" t="s">
        <v>154</v>
      </c>
      <c r="EN224" s="1" t="s">
        <v>154</v>
      </c>
      <c r="EP224" s="30">
        <v>600</v>
      </c>
      <c r="EQ224" s="23"/>
      <c r="ER224" s="3">
        <v>23</v>
      </c>
      <c r="ES224" s="1" t="s">
        <v>160</v>
      </c>
      <c r="ET224" s="3">
        <v>5</v>
      </c>
      <c r="EU224" s="3">
        <v>7</v>
      </c>
      <c r="EV224" s="7">
        <f>AVERAGE(ET224:EU224)</f>
        <v>6</v>
      </c>
      <c r="EW224" s="1" t="s">
        <v>778</v>
      </c>
      <c r="EX224" s="3">
        <v>0</v>
      </c>
      <c r="EY224" s="3">
        <v>0</v>
      </c>
      <c r="EZ224" s="3">
        <v>1</v>
      </c>
      <c r="FA224" s="3">
        <v>0</v>
      </c>
      <c r="FB224" s="3">
        <v>1</v>
      </c>
      <c r="FC224" s="3">
        <v>0</v>
      </c>
      <c r="FD224" s="3">
        <v>1</v>
      </c>
      <c r="FE224" s="3">
        <v>0</v>
      </c>
      <c r="FF224" s="3">
        <v>0</v>
      </c>
      <c r="FG224" s="3">
        <v>0</v>
      </c>
      <c r="FH224" s="3">
        <v>0</v>
      </c>
      <c r="FJ224" s="1">
        <v>21894179</v>
      </c>
      <c r="FK224" s="1" t="s">
        <v>779</v>
      </c>
      <c r="FL224" s="1" t="s">
        <v>780</v>
      </c>
      <c r="FM224" s="1">
        <v>192</v>
      </c>
    </row>
    <row r="225" spans="1:169" x14ac:dyDescent="0.25">
      <c r="A225" s="1" t="s">
        <v>1041</v>
      </c>
      <c r="B225" s="1" t="s">
        <v>161</v>
      </c>
      <c r="C225" s="1" t="s">
        <v>1146</v>
      </c>
      <c r="D225" s="3" t="s">
        <v>1295</v>
      </c>
      <c r="E225" s="12" t="s">
        <v>1218</v>
      </c>
      <c r="F225" s="3" t="s">
        <v>1281</v>
      </c>
      <c r="G225" s="1" t="s">
        <v>781</v>
      </c>
      <c r="H225" s="1" t="s">
        <v>721</v>
      </c>
      <c r="I225" s="1" t="s">
        <v>162</v>
      </c>
      <c r="J225" s="1" t="s">
        <v>153</v>
      </c>
      <c r="K225" s="1" t="s">
        <v>154</v>
      </c>
      <c r="L225" s="1" t="s">
        <v>154</v>
      </c>
      <c r="N225" s="3">
        <v>315</v>
      </c>
      <c r="O225" s="5">
        <v>315</v>
      </c>
      <c r="P225" s="3">
        <v>19</v>
      </c>
      <c r="Q225" s="1" t="s">
        <v>160</v>
      </c>
      <c r="R225" s="3">
        <v>25</v>
      </c>
      <c r="S225" s="3">
        <v>30</v>
      </c>
      <c r="T225" s="7"/>
      <c r="U225" s="1" t="s">
        <v>163</v>
      </c>
      <c r="V225" s="3">
        <v>0</v>
      </c>
      <c r="W225" s="3">
        <v>0</v>
      </c>
      <c r="X225" s="3">
        <v>0</v>
      </c>
      <c r="Y225" s="3">
        <v>0</v>
      </c>
      <c r="Z225" s="3">
        <v>0</v>
      </c>
      <c r="AA225" s="3">
        <v>0</v>
      </c>
      <c r="AB225" s="3">
        <v>0</v>
      </c>
      <c r="AC225" s="3">
        <v>0</v>
      </c>
      <c r="AD225" s="3">
        <v>0</v>
      </c>
      <c r="AE225" s="3">
        <v>0</v>
      </c>
      <c r="AF225" s="3">
        <v>1</v>
      </c>
      <c r="AG225" s="1" t="s">
        <v>157</v>
      </c>
      <c r="AP225" s="7"/>
      <c r="BC225" s="1" t="s">
        <v>154</v>
      </c>
      <c r="BD225" s="1" t="s">
        <v>154</v>
      </c>
      <c r="BF225" s="3">
        <v>80</v>
      </c>
      <c r="BG225" s="5">
        <v>80</v>
      </c>
      <c r="BH225" s="3">
        <v>23</v>
      </c>
      <c r="BI225" s="1" t="s">
        <v>160</v>
      </c>
      <c r="BJ225" s="3">
        <v>7</v>
      </c>
      <c r="BK225" s="3">
        <v>10</v>
      </c>
      <c r="BL225" s="7">
        <v>8.5</v>
      </c>
      <c r="BM225" s="1" t="s">
        <v>722</v>
      </c>
      <c r="BN225" s="3">
        <v>0</v>
      </c>
      <c r="BO225" s="3">
        <v>0</v>
      </c>
      <c r="BP225" s="3">
        <v>1</v>
      </c>
      <c r="BQ225" s="3">
        <v>0</v>
      </c>
      <c r="BR225" s="3">
        <v>1</v>
      </c>
      <c r="BS225" s="3">
        <v>0</v>
      </c>
      <c r="BT225" s="3">
        <v>0</v>
      </c>
      <c r="BU225" s="3">
        <v>0</v>
      </c>
      <c r="BV225" s="3">
        <v>0</v>
      </c>
      <c r="BW225" s="3">
        <v>0</v>
      </c>
      <c r="BX225" s="3">
        <v>0</v>
      </c>
      <c r="BY225" s="1" t="s">
        <v>154</v>
      </c>
      <c r="BZ225" s="1" t="s">
        <v>154</v>
      </c>
      <c r="CB225" s="3">
        <v>200</v>
      </c>
      <c r="CC225" s="5">
        <v>200</v>
      </c>
      <c r="CD225" s="3">
        <v>30</v>
      </c>
      <c r="CE225" s="1" t="s">
        <v>160</v>
      </c>
      <c r="CF225" s="3">
        <v>1</v>
      </c>
      <c r="CG225" s="3">
        <v>2</v>
      </c>
      <c r="CH225" s="7">
        <f t="shared" si="260"/>
        <v>1.5</v>
      </c>
      <c r="CI225" s="1" t="s">
        <v>722</v>
      </c>
      <c r="CJ225" s="3">
        <v>0</v>
      </c>
      <c r="CK225" s="3">
        <v>0</v>
      </c>
      <c r="CL225" s="3">
        <v>1</v>
      </c>
      <c r="CM225" s="3">
        <v>0</v>
      </c>
      <c r="CN225" s="3">
        <v>1</v>
      </c>
      <c r="CO225" s="3">
        <v>0</v>
      </c>
      <c r="CP225" s="3">
        <v>0</v>
      </c>
      <c r="CQ225" s="3">
        <v>0</v>
      </c>
      <c r="CR225" s="3">
        <v>0</v>
      </c>
      <c r="CS225" s="3">
        <v>0</v>
      </c>
      <c r="CT225" s="3">
        <v>0</v>
      </c>
      <c r="CU225" s="1" t="s">
        <v>154</v>
      </c>
      <c r="CV225" s="1" t="s">
        <v>154</v>
      </c>
      <c r="CW225" s="3">
        <v>1</v>
      </c>
      <c r="CX225" s="3">
        <v>80</v>
      </c>
      <c r="CY225" s="4">
        <v>80</v>
      </c>
      <c r="CZ225" s="3">
        <v>24</v>
      </c>
      <c r="DA225" s="1" t="s">
        <v>160</v>
      </c>
      <c r="DB225" s="3">
        <v>3</v>
      </c>
      <c r="DC225" s="3">
        <v>7</v>
      </c>
      <c r="DD225" s="7">
        <v>5</v>
      </c>
      <c r="DE225" s="1" t="s">
        <v>722</v>
      </c>
      <c r="DF225" s="3">
        <v>0</v>
      </c>
      <c r="DG225" s="3">
        <v>0</v>
      </c>
      <c r="DH225" s="3">
        <v>1</v>
      </c>
      <c r="DI225" s="3">
        <v>0</v>
      </c>
      <c r="DJ225" s="3">
        <v>1</v>
      </c>
      <c r="DK225" s="3">
        <v>0</v>
      </c>
      <c r="DL225" s="3">
        <v>0</v>
      </c>
      <c r="DM225" s="3">
        <v>0</v>
      </c>
      <c r="DN225" s="3">
        <v>0</v>
      </c>
      <c r="DO225" s="3">
        <v>0</v>
      </c>
      <c r="DP225" s="3">
        <v>0</v>
      </c>
      <c r="DQ225" s="1" t="s">
        <v>154</v>
      </c>
      <c r="DR225" s="1" t="s">
        <v>154</v>
      </c>
      <c r="DT225" s="3">
        <v>47</v>
      </c>
      <c r="DU225" s="5">
        <v>47</v>
      </c>
      <c r="DV225" s="3">
        <v>30</v>
      </c>
      <c r="DW225" s="1" t="s">
        <v>160</v>
      </c>
      <c r="DX225" s="3">
        <v>7</v>
      </c>
      <c r="DY225" s="3">
        <v>7</v>
      </c>
      <c r="DZ225" s="7">
        <f t="shared" ref="DZ225:DZ227" si="262">AVERAGE(DX225:DY225)</f>
        <v>7</v>
      </c>
      <c r="EA225" s="1" t="s">
        <v>722</v>
      </c>
      <c r="EB225" s="3">
        <v>0</v>
      </c>
      <c r="EC225" s="3">
        <v>0</v>
      </c>
      <c r="ED225" s="3">
        <v>1</v>
      </c>
      <c r="EE225" s="3">
        <v>0</v>
      </c>
      <c r="EF225" s="3">
        <v>1</v>
      </c>
      <c r="EG225" s="3">
        <v>0</v>
      </c>
      <c r="EH225" s="3">
        <v>0</v>
      </c>
      <c r="EI225" s="3">
        <v>0</v>
      </c>
      <c r="EJ225" s="3">
        <v>0</v>
      </c>
      <c r="EK225" s="3">
        <v>0</v>
      </c>
      <c r="EL225" s="3">
        <v>0</v>
      </c>
      <c r="EM225" s="1" t="s">
        <v>154</v>
      </c>
      <c r="EN225" s="1" t="s">
        <v>154</v>
      </c>
      <c r="EP225" s="30">
        <v>550</v>
      </c>
      <c r="EQ225" s="23"/>
      <c r="ER225" s="3">
        <v>24</v>
      </c>
      <c r="ES225" s="1" t="s">
        <v>160</v>
      </c>
      <c r="ET225" s="3">
        <v>3</v>
      </c>
      <c r="EU225" s="3">
        <v>6</v>
      </c>
      <c r="EV225" s="7">
        <f t="shared" ref="EV225:EV226" si="263">AVERAGE(ET225:EU225)</f>
        <v>4.5</v>
      </c>
      <c r="EW225" s="1" t="s">
        <v>778</v>
      </c>
      <c r="EX225" s="3">
        <v>0</v>
      </c>
      <c r="EY225" s="3">
        <v>0</v>
      </c>
      <c r="EZ225" s="3">
        <v>1</v>
      </c>
      <c r="FA225" s="3">
        <v>0</v>
      </c>
      <c r="FB225" s="3">
        <v>1</v>
      </c>
      <c r="FC225" s="3">
        <v>0</v>
      </c>
      <c r="FD225" s="3">
        <v>1</v>
      </c>
      <c r="FE225" s="3">
        <v>0</v>
      </c>
      <c r="FF225" s="3">
        <v>0</v>
      </c>
      <c r="FG225" s="3">
        <v>0</v>
      </c>
      <c r="FH225" s="3">
        <v>0</v>
      </c>
      <c r="FI225" s="1" t="s">
        <v>782</v>
      </c>
      <c r="FJ225" s="1">
        <v>21895183</v>
      </c>
      <c r="FK225" s="1" t="s">
        <v>783</v>
      </c>
      <c r="FL225" s="1" t="s">
        <v>784</v>
      </c>
      <c r="FM225" s="1">
        <v>193</v>
      </c>
    </row>
    <row r="226" spans="1:169" x14ac:dyDescent="0.25">
      <c r="A226" s="1" t="s">
        <v>1043</v>
      </c>
      <c r="B226" s="1" t="s">
        <v>161</v>
      </c>
      <c r="C226" s="1" t="s">
        <v>1146</v>
      </c>
      <c r="D226" s="3" t="s">
        <v>1295</v>
      </c>
      <c r="E226" s="12" t="s">
        <v>1218</v>
      </c>
      <c r="F226" s="3" t="s">
        <v>1281</v>
      </c>
      <c r="G226" s="1" t="s">
        <v>757</v>
      </c>
      <c r="H226" s="1" t="s">
        <v>1389</v>
      </c>
      <c r="I226" s="1" t="s">
        <v>162</v>
      </c>
      <c r="J226" s="1" t="s">
        <v>153</v>
      </c>
      <c r="K226" s="1" t="s">
        <v>154</v>
      </c>
      <c r="L226" s="1" t="s">
        <v>154</v>
      </c>
      <c r="N226" s="3">
        <v>300</v>
      </c>
      <c r="O226" s="5">
        <v>300</v>
      </c>
      <c r="P226" s="3">
        <v>24</v>
      </c>
      <c r="Q226" s="1" t="s">
        <v>160</v>
      </c>
      <c r="R226" s="3">
        <v>23</v>
      </c>
      <c r="S226" s="3">
        <v>30</v>
      </c>
      <c r="T226" s="7"/>
      <c r="U226" s="1" t="s">
        <v>509</v>
      </c>
      <c r="V226" s="3">
        <v>0</v>
      </c>
      <c r="W226" s="3">
        <v>0</v>
      </c>
      <c r="X226" s="3">
        <v>0</v>
      </c>
      <c r="Y226" s="3">
        <v>1</v>
      </c>
      <c r="Z226" s="3">
        <v>1</v>
      </c>
      <c r="AA226" s="3">
        <v>0</v>
      </c>
      <c r="AB226" s="3">
        <v>1</v>
      </c>
      <c r="AC226" s="3">
        <v>0</v>
      </c>
      <c r="AD226" s="3">
        <v>0</v>
      </c>
      <c r="AE226" s="3">
        <v>0</v>
      </c>
      <c r="AF226" s="3">
        <v>0</v>
      </c>
      <c r="AG226" s="1" t="s">
        <v>154</v>
      </c>
      <c r="AH226" s="1" t="s">
        <v>154</v>
      </c>
      <c r="AJ226" s="3">
        <v>290</v>
      </c>
      <c r="AK226" s="5">
        <v>290</v>
      </c>
      <c r="AL226" s="3">
        <v>24</v>
      </c>
      <c r="AM226" s="1" t="s">
        <v>160</v>
      </c>
      <c r="AN226" s="3">
        <v>25</v>
      </c>
      <c r="AO226" s="3">
        <v>30</v>
      </c>
      <c r="AP226" s="7"/>
      <c r="AQ226" s="1" t="s">
        <v>509</v>
      </c>
      <c r="AR226" s="3">
        <v>0</v>
      </c>
      <c r="AS226" s="3">
        <v>0</v>
      </c>
      <c r="AT226" s="3">
        <v>0</v>
      </c>
      <c r="AU226" s="3">
        <v>1</v>
      </c>
      <c r="AV226" s="3">
        <v>1</v>
      </c>
      <c r="AW226" s="3">
        <v>0</v>
      </c>
      <c r="AX226" s="3">
        <v>1</v>
      </c>
      <c r="AY226" s="3">
        <v>0</v>
      </c>
      <c r="AZ226" s="3">
        <v>0</v>
      </c>
      <c r="BA226" s="3">
        <v>0</v>
      </c>
      <c r="BB226" s="3">
        <v>0</v>
      </c>
      <c r="BC226" s="1" t="s">
        <v>154</v>
      </c>
      <c r="BD226" s="1" t="s">
        <v>154</v>
      </c>
      <c r="BF226" s="3">
        <v>70</v>
      </c>
      <c r="BG226" s="5">
        <v>70</v>
      </c>
      <c r="BH226" s="3">
        <v>23</v>
      </c>
      <c r="BI226" s="1" t="s">
        <v>160</v>
      </c>
      <c r="BJ226" s="3">
        <v>6</v>
      </c>
      <c r="BK226" s="3">
        <v>10</v>
      </c>
      <c r="BL226" s="7">
        <v>8</v>
      </c>
      <c r="BM226" s="1" t="s">
        <v>509</v>
      </c>
      <c r="BN226" s="3">
        <v>0</v>
      </c>
      <c r="BO226" s="3">
        <v>0</v>
      </c>
      <c r="BP226" s="3">
        <v>0</v>
      </c>
      <c r="BQ226" s="3">
        <v>1</v>
      </c>
      <c r="BR226" s="3">
        <v>1</v>
      </c>
      <c r="BS226" s="3">
        <v>0</v>
      </c>
      <c r="BT226" s="3">
        <v>1</v>
      </c>
      <c r="BU226" s="3">
        <v>0</v>
      </c>
      <c r="BV226" s="3">
        <v>0</v>
      </c>
      <c r="BW226" s="3">
        <v>0</v>
      </c>
      <c r="BX226" s="3">
        <v>0</v>
      </c>
      <c r="BY226" s="1" t="s">
        <v>154</v>
      </c>
      <c r="BZ226" s="1" t="s">
        <v>154</v>
      </c>
      <c r="CB226" s="3">
        <v>200</v>
      </c>
      <c r="CC226" s="5">
        <v>200</v>
      </c>
      <c r="CD226" s="3">
        <v>30</v>
      </c>
      <c r="CE226" s="1" t="s">
        <v>160</v>
      </c>
      <c r="CF226" s="3">
        <v>3</v>
      </c>
      <c r="CG226" s="3">
        <v>5</v>
      </c>
      <c r="CH226" s="7">
        <f t="shared" si="260"/>
        <v>4</v>
      </c>
      <c r="CI226" s="1" t="s">
        <v>485</v>
      </c>
      <c r="CJ226" s="3">
        <v>0</v>
      </c>
      <c r="CK226" s="3">
        <v>0</v>
      </c>
      <c r="CL226" s="3">
        <v>0</v>
      </c>
      <c r="CM226" s="3">
        <v>0</v>
      </c>
      <c r="CN226" s="3">
        <v>1</v>
      </c>
      <c r="CO226" s="3">
        <v>0</v>
      </c>
      <c r="CP226" s="3">
        <v>0</v>
      </c>
      <c r="CQ226" s="3">
        <v>0</v>
      </c>
      <c r="CR226" s="3">
        <v>0</v>
      </c>
      <c r="CS226" s="3">
        <v>0</v>
      </c>
      <c r="CT226" s="3">
        <v>0</v>
      </c>
      <c r="CU226" s="1" t="s">
        <v>154</v>
      </c>
      <c r="CV226" s="1" t="s">
        <v>154</v>
      </c>
      <c r="CW226" s="3">
        <v>1</v>
      </c>
      <c r="CX226" s="3">
        <v>50</v>
      </c>
      <c r="CZ226" s="3">
        <v>30</v>
      </c>
      <c r="DA226" s="1" t="s">
        <v>160</v>
      </c>
      <c r="DB226" s="3">
        <v>3</v>
      </c>
      <c r="DC226" s="3">
        <v>5</v>
      </c>
      <c r="DD226" s="7">
        <v>4</v>
      </c>
      <c r="DE226" s="1" t="s">
        <v>485</v>
      </c>
      <c r="DF226" s="3">
        <v>0</v>
      </c>
      <c r="DG226" s="3">
        <v>0</v>
      </c>
      <c r="DH226" s="3">
        <v>0</v>
      </c>
      <c r="DI226" s="3">
        <v>0</v>
      </c>
      <c r="DJ226" s="3">
        <v>1</v>
      </c>
      <c r="DK226" s="3">
        <v>0</v>
      </c>
      <c r="DL226" s="3">
        <v>0</v>
      </c>
      <c r="DM226" s="3">
        <v>0</v>
      </c>
      <c r="DN226" s="3">
        <v>0</v>
      </c>
      <c r="DO226" s="3">
        <v>0</v>
      </c>
      <c r="DP226" s="3">
        <v>0</v>
      </c>
      <c r="DQ226" s="1" t="s">
        <v>154</v>
      </c>
      <c r="DR226" s="1" t="s">
        <v>154</v>
      </c>
      <c r="DT226" s="3">
        <v>50</v>
      </c>
      <c r="DU226" s="5">
        <v>50</v>
      </c>
      <c r="DV226" s="3">
        <v>30</v>
      </c>
      <c r="DW226" s="1" t="s">
        <v>160</v>
      </c>
      <c r="DX226" s="3">
        <v>3</v>
      </c>
      <c r="DY226" s="3">
        <v>5</v>
      </c>
      <c r="DZ226" s="7">
        <f t="shared" si="262"/>
        <v>4</v>
      </c>
      <c r="EA226" s="1" t="s">
        <v>485</v>
      </c>
      <c r="EB226" s="3">
        <v>0</v>
      </c>
      <c r="EC226" s="3">
        <v>0</v>
      </c>
      <c r="ED226" s="3">
        <v>0</v>
      </c>
      <c r="EE226" s="3">
        <v>0</v>
      </c>
      <c r="EF226" s="3">
        <v>1</v>
      </c>
      <c r="EG226" s="3">
        <v>0</v>
      </c>
      <c r="EH226" s="3">
        <v>0</v>
      </c>
      <c r="EI226" s="3">
        <v>0</v>
      </c>
      <c r="EJ226" s="3">
        <v>0</v>
      </c>
      <c r="EK226" s="3">
        <v>0</v>
      </c>
      <c r="EL226" s="3">
        <v>0</v>
      </c>
      <c r="EM226" s="1" t="s">
        <v>154</v>
      </c>
      <c r="EN226" s="1" t="s">
        <v>154</v>
      </c>
      <c r="EP226" s="30">
        <v>800</v>
      </c>
      <c r="EQ226" s="23"/>
      <c r="ER226" s="3">
        <v>24</v>
      </c>
      <c r="ES226" s="1" t="s">
        <v>160</v>
      </c>
      <c r="ET226" s="3">
        <v>5</v>
      </c>
      <c r="EU226" s="3">
        <v>7</v>
      </c>
      <c r="EV226" s="7">
        <f t="shared" si="263"/>
        <v>6</v>
      </c>
      <c r="EW226" s="1" t="s">
        <v>509</v>
      </c>
      <c r="EX226" s="3">
        <v>0</v>
      </c>
      <c r="EY226" s="3">
        <v>0</v>
      </c>
      <c r="EZ226" s="3">
        <v>0</v>
      </c>
      <c r="FA226" s="3">
        <v>1</v>
      </c>
      <c r="FB226" s="3">
        <v>1</v>
      </c>
      <c r="FC226" s="3">
        <v>0</v>
      </c>
      <c r="FD226" s="3">
        <v>1</v>
      </c>
      <c r="FE226" s="3">
        <v>0</v>
      </c>
      <c r="FF226" s="3">
        <v>0</v>
      </c>
      <c r="FG226" s="3">
        <v>0</v>
      </c>
      <c r="FH226" s="3">
        <v>0</v>
      </c>
      <c r="FI226" s="1" t="s">
        <v>758</v>
      </c>
      <c r="FJ226" s="1">
        <v>21892595</v>
      </c>
      <c r="FK226" s="1" t="s">
        <v>759</v>
      </c>
      <c r="FL226" s="1" t="s">
        <v>760</v>
      </c>
      <c r="FM226" s="1">
        <v>186</v>
      </c>
    </row>
    <row r="227" spans="1:169" x14ac:dyDescent="0.25">
      <c r="A227" s="1" t="s">
        <v>1044</v>
      </c>
      <c r="B227" s="1" t="s">
        <v>161</v>
      </c>
      <c r="C227" s="1" t="s">
        <v>1146</v>
      </c>
      <c r="D227" s="3" t="s">
        <v>1295</v>
      </c>
      <c r="E227" s="12" t="s">
        <v>1218</v>
      </c>
      <c r="F227" s="3" t="s">
        <v>1281</v>
      </c>
      <c r="G227" s="1" t="s">
        <v>761</v>
      </c>
      <c r="H227" s="1" t="s">
        <v>879</v>
      </c>
      <c r="I227" s="1" t="s">
        <v>162</v>
      </c>
      <c r="J227" s="1" t="s">
        <v>153</v>
      </c>
      <c r="K227" s="1" t="s">
        <v>154</v>
      </c>
      <c r="L227" s="1" t="s">
        <v>154</v>
      </c>
      <c r="N227" s="3">
        <v>315</v>
      </c>
      <c r="O227" s="5">
        <v>315</v>
      </c>
      <c r="P227" s="3">
        <v>24</v>
      </c>
      <c r="Q227" s="1" t="s">
        <v>160</v>
      </c>
      <c r="R227" s="3">
        <v>25</v>
      </c>
      <c r="S227" s="3">
        <v>30</v>
      </c>
      <c r="T227" s="7"/>
      <c r="U227" s="1" t="s">
        <v>762</v>
      </c>
      <c r="V227" s="3">
        <v>1</v>
      </c>
      <c r="W227" s="3">
        <v>0</v>
      </c>
      <c r="X227" s="3">
        <v>0</v>
      </c>
      <c r="Y227" s="3">
        <v>1</v>
      </c>
      <c r="Z227" s="3">
        <v>1</v>
      </c>
      <c r="AA227" s="3">
        <v>0</v>
      </c>
      <c r="AB227" s="3">
        <v>1</v>
      </c>
      <c r="AC227" s="3">
        <v>1</v>
      </c>
      <c r="AD227" s="3">
        <v>0</v>
      </c>
      <c r="AE227" s="3">
        <v>0</v>
      </c>
      <c r="AF227" s="3">
        <v>0</v>
      </c>
      <c r="AG227" s="1" t="s">
        <v>154</v>
      </c>
      <c r="AH227" s="1" t="s">
        <v>154</v>
      </c>
      <c r="AJ227" s="3">
        <v>315</v>
      </c>
      <c r="AK227" s="5">
        <v>315</v>
      </c>
      <c r="AL227" s="3">
        <v>24</v>
      </c>
      <c r="AM227" s="1" t="s">
        <v>160</v>
      </c>
      <c r="AN227" s="3">
        <v>20</v>
      </c>
      <c r="AO227" s="3">
        <v>25</v>
      </c>
      <c r="AP227" s="7"/>
      <c r="AQ227" s="1" t="s">
        <v>763</v>
      </c>
      <c r="AR227" s="3">
        <v>1</v>
      </c>
      <c r="AS227" s="3">
        <v>0</v>
      </c>
      <c r="AT227" s="3">
        <v>0</v>
      </c>
      <c r="AU227" s="3">
        <v>1</v>
      </c>
      <c r="AV227" s="3">
        <v>1</v>
      </c>
      <c r="AW227" s="3">
        <v>0</v>
      </c>
      <c r="AX227" s="3">
        <v>0</v>
      </c>
      <c r="AY227" s="3">
        <v>1</v>
      </c>
      <c r="AZ227" s="3">
        <v>0</v>
      </c>
      <c r="BA227" s="3">
        <v>0</v>
      </c>
      <c r="BB227" s="3">
        <v>0</v>
      </c>
      <c r="BC227" s="1" t="s">
        <v>154</v>
      </c>
      <c r="BD227" s="1" t="s">
        <v>154</v>
      </c>
      <c r="BF227" s="3">
        <v>75</v>
      </c>
      <c r="BG227" s="5">
        <v>75</v>
      </c>
      <c r="BH227" s="3">
        <v>30</v>
      </c>
      <c r="BI227" s="1" t="s">
        <v>160</v>
      </c>
      <c r="BJ227" s="3">
        <v>6</v>
      </c>
      <c r="BK227" s="3">
        <v>10</v>
      </c>
      <c r="BL227" s="7">
        <v>8</v>
      </c>
      <c r="BM227" s="1" t="s">
        <v>509</v>
      </c>
      <c r="BN227" s="3">
        <v>0</v>
      </c>
      <c r="BO227" s="3">
        <v>0</v>
      </c>
      <c r="BP227" s="3">
        <v>0</v>
      </c>
      <c r="BQ227" s="3">
        <v>1</v>
      </c>
      <c r="BR227" s="3">
        <v>1</v>
      </c>
      <c r="BS227" s="3">
        <v>0</v>
      </c>
      <c r="BT227" s="3">
        <v>1</v>
      </c>
      <c r="BU227" s="3">
        <v>0</v>
      </c>
      <c r="BV227" s="3">
        <v>0</v>
      </c>
      <c r="BW227" s="3">
        <v>0</v>
      </c>
      <c r="BX227" s="3">
        <v>0</v>
      </c>
      <c r="BY227" s="1" t="s">
        <v>154</v>
      </c>
      <c r="BZ227" s="1" t="s">
        <v>154</v>
      </c>
      <c r="CB227" s="3">
        <v>200</v>
      </c>
      <c r="CC227" s="5">
        <v>200</v>
      </c>
      <c r="CD227" s="3">
        <v>30</v>
      </c>
      <c r="CE227" s="1" t="s">
        <v>160</v>
      </c>
      <c r="CF227" s="3">
        <v>4</v>
      </c>
      <c r="CG227" s="3">
        <v>6</v>
      </c>
      <c r="CH227" s="7">
        <f t="shared" si="260"/>
        <v>5</v>
      </c>
      <c r="CI227" s="1" t="s">
        <v>485</v>
      </c>
      <c r="CJ227" s="3">
        <v>0</v>
      </c>
      <c r="CK227" s="3">
        <v>0</v>
      </c>
      <c r="CL227" s="3">
        <v>0</v>
      </c>
      <c r="CM227" s="3">
        <v>0</v>
      </c>
      <c r="CN227" s="3">
        <v>1</v>
      </c>
      <c r="CO227" s="3">
        <v>0</v>
      </c>
      <c r="CP227" s="3">
        <v>0</v>
      </c>
      <c r="CQ227" s="3">
        <v>0</v>
      </c>
      <c r="CR227" s="3">
        <v>0</v>
      </c>
      <c r="CS227" s="3">
        <v>0</v>
      </c>
      <c r="CT227" s="3">
        <v>0</v>
      </c>
      <c r="CU227" s="1" t="s">
        <v>154</v>
      </c>
      <c r="CV227" s="1" t="s">
        <v>154</v>
      </c>
      <c r="CW227" s="3">
        <v>1</v>
      </c>
      <c r="CX227" s="3">
        <v>100</v>
      </c>
      <c r="CY227" s="4">
        <v>100</v>
      </c>
      <c r="CZ227" s="3">
        <v>30</v>
      </c>
      <c r="DA227" s="1" t="s">
        <v>160</v>
      </c>
      <c r="DB227" s="3">
        <v>4</v>
      </c>
      <c r="DC227" s="3">
        <v>6</v>
      </c>
      <c r="DD227" s="7">
        <v>5</v>
      </c>
      <c r="DE227" s="1" t="s">
        <v>249</v>
      </c>
      <c r="DF227" s="3">
        <v>0</v>
      </c>
      <c r="DG227" s="3">
        <v>0</v>
      </c>
      <c r="DH227" s="3">
        <v>0</v>
      </c>
      <c r="DI227" s="3">
        <v>0</v>
      </c>
      <c r="DJ227" s="3">
        <v>0</v>
      </c>
      <c r="DK227" s="3">
        <v>0</v>
      </c>
      <c r="DL227" s="3">
        <v>0</v>
      </c>
      <c r="DM227" s="3">
        <v>0</v>
      </c>
      <c r="DN227" s="3">
        <v>0</v>
      </c>
      <c r="DO227" s="3">
        <v>1</v>
      </c>
      <c r="DP227" s="3">
        <v>0</v>
      </c>
      <c r="DQ227" s="1" t="s">
        <v>154</v>
      </c>
      <c r="DR227" s="1" t="s">
        <v>154</v>
      </c>
      <c r="DT227" s="3">
        <v>75</v>
      </c>
      <c r="DU227" s="5">
        <v>75</v>
      </c>
      <c r="DV227" s="3">
        <v>24</v>
      </c>
      <c r="DW227" s="1" t="s">
        <v>160</v>
      </c>
      <c r="DX227" s="3">
        <v>5</v>
      </c>
      <c r="DY227" s="3">
        <v>8</v>
      </c>
      <c r="DZ227" s="7">
        <f t="shared" si="262"/>
        <v>6.5</v>
      </c>
      <c r="EA227" s="1" t="s">
        <v>571</v>
      </c>
      <c r="EB227" s="3">
        <v>0</v>
      </c>
      <c r="EC227" s="3">
        <v>0</v>
      </c>
      <c r="ED227" s="3">
        <v>0</v>
      </c>
      <c r="EE227" s="3">
        <v>0</v>
      </c>
      <c r="EF227" s="3">
        <v>1</v>
      </c>
      <c r="EG227" s="3">
        <v>0</v>
      </c>
      <c r="EH227" s="3">
        <v>1</v>
      </c>
      <c r="EI227" s="3">
        <v>0</v>
      </c>
      <c r="EJ227" s="3">
        <v>0</v>
      </c>
      <c r="EK227" s="3">
        <v>0</v>
      </c>
      <c r="EL227" s="3">
        <v>0</v>
      </c>
      <c r="EM227" s="1" t="s">
        <v>154</v>
      </c>
      <c r="EN227" s="1" t="s">
        <v>154</v>
      </c>
      <c r="EP227" s="5">
        <v>350</v>
      </c>
      <c r="EQ227" s="3">
        <v>350</v>
      </c>
      <c r="ER227" s="3">
        <v>30</v>
      </c>
      <c r="ES227" s="1" t="s">
        <v>160</v>
      </c>
      <c r="ET227" s="3">
        <v>3</v>
      </c>
      <c r="EU227" s="3">
        <v>5</v>
      </c>
      <c r="EV227" s="7">
        <f t="shared" ref="EV227:EV240" si="264">AVERAGE(ET227:EU227)</f>
        <v>4</v>
      </c>
      <c r="EW227" s="1" t="s">
        <v>571</v>
      </c>
      <c r="EX227" s="3">
        <v>0</v>
      </c>
      <c r="EY227" s="3">
        <v>0</v>
      </c>
      <c r="EZ227" s="3">
        <v>0</v>
      </c>
      <c r="FA227" s="3">
        <v>0</v>
      </c>
      <c r="FB227" s="3">
        <v>1</v>
      </c>
      <c r="FC227" s="3">
        <v>0</v>
      </c>
      <c r="FD227" s="3">
        <v>1</v>
      </c>
      <c r="FE227" s="3">
        <v>0</v>
      </c>
      <c r="FF227" s="3">
        <v>0</v>
      </c>
      <c r="FG227" s="3">
        <v>0</v>
      </c>
      <c r="FH227" s="3">
        <v>0</v>
      </c>
      <c r="FI227" s="1" t="s">
        <v>764</v>
      </c>
      <c r="FJ227" s="1">
        <v>21892597</v>
      </c>
      <c r="FK227" s="1" t="s">
        <v>765</v>
      </c>
      <c r="FL227" s="1" t="s">
        <v>766</v>
      </c>
      <c r="FM227" s="1">
        <v>187</v>
      </c>
    </row>
    <row r="228" spans="1:169" x14ac:dyDescent="0.25">
      <c r="A228" s="1" t="s">
        <v>1045</v>
      </c>
      <c r="B228" s="1" t="s">
        <v>161</v>
      </c>
      <c r="C228" s="13" t="s">
        <v>1146</v>
      </c>
      <c r="D228" s="3" t="s">
        <v>1295</v>
      </c>
      <c r="E228" s="12" t="s">
        <v>1218</v>
      </c>
      <c r="F228" s="3" t="s">
        <v>1281</v>
      </c>
      <c r="G228" s="1" t="s">
        <v>774</v>
      </c>
      <c r="H228" s="1" t="s">
        <v>1394</v>
      </c>
      <c r="I228" s="1" t="s">
        <v>162</v>
      </c>
      <c r="J228" s="1" t="s">
        <v>153</v>
      </c>
      <c r="K228" s="1" t="s">
        <v>154</v>
      </c>
      <c r="L228" s="1" t="s">
        <v>154</v>
      </c>
      <c r="N228" s="3">
        <v>300</v>
      </c>
      <c r="O228" s="5">
        <v>300</v>
      </c>
      <c r="P228" s="3">
        <v>24</v>
      </c>
      <c r="Q228" s="1" t="s">
        <v>160</v>
      </c>
      <c r="R228" s="3">
        <v>25</v>
      </c>
      <c r="S228" s="3">
        <v>30</v>
      </c>
      <c r="T228" s="7"/>
      <c r="U228" s="1" t="s">
        <v>571</v>
      </c>
      <c r="V228" s="3">
        <v>0</v>
      </c>
      <c r="W228" s="3">
        <v>0</v>
      </c>
      <c r="X228" s="3">
        <v>0</v>
      </c>
      <c r="Y228" s="3">
        <v>0</v>
      </c>
      <c r="Z228" s="3">
        <v>1</v>
      </c>
      <c r="AA228" s="3">
        <v>0</v>
      </c>
      <c r="AB228" s="3">
        <v>1</v>
      </c>
      <c r="AC228" s="3">
        <v>0</v>
      </c>
      <c r="AD228" s="3">
        <v>0</v>
      </c>
      <c r="AE228" s="3">
        <v>0</v>
      </c>
      <c r="AF228" s="3">
        <v>0</v>
      </c>
      <c r="AG228" s="1" t="s">
        <v>157</v>
      </c>
      <c r="AP228" s="7"/>
      <c r="BC228" s="1" t="s">
        <v>154</v>
      </c>
      <c r="BD228" s="1" t="s">
        <v>154</v>
      </c>
      <c r="BF228" s="3">
        <v>100</v>
      </c>
      <c r="BG228" s="5">
        <v>100</v>
      </c>
      <c r="BH228" s="3">
        <v>30</v>
      </c>
      <c r="BI228" s="1" t="s">
        <v>160</v>
      </c>
      <c r="BJ228" s="3">
        <v>3</v>
      </c>
      <c r="BK228" s="3">
        <v>5</v>
      </c>
      <c r="BL228" s="7">
        <f t="shared" ref="BL228:BL244" si="265">AVERAGE(BJ228:BK228)</f>
        <v>4</v>
      </c>
      <c r="BM228" s="1" t="s">
        <v>485</v>
      </c>
      <c r="BN228" s="3">
        <v>0</v>
      </c>
      <c r="BO228" s="3">
        <v>0</v>
      </c>
      <c r="BP228" s="3">
        <v>0</v>
      </c>
      <c r="BQ228" s="3">
        <v>0</v>
      </c>
      <c r="BR228" s="3">
        <v>1</v>
      </c>
      <c r="BS228" s="3">
        <v>0</v>
      </c>
      <c r="BT228" s="3">
        <v>0</v>
      </c>
      <c r="BU228" s="3">
        <v>0</v>
      </c>
      <c r="BV228" s="3">
        <v>0</v>
      </c>
      <c r="BW228" s="3">
        <v>0</v>
      </c>
      <c r="BX228" s="3">
        <v>0</v>
      </c>
      <c r="BY228" s="1" t="s">
        <v>154</v>
      </c>
      <c r="BZ228" s="1" t="s">
        <v>154</v>
      </c>
      <c r="CB228" s="3">
        <v>220</v>
      </c>
      <c r="CC228" s="5">
        <v>220</v>
      </c>
      <c r="CD228" s="3">
        <v>30</v>
      </c>
      <c r="CE228" s="1" t="s">
        <v>160</v>
      </c>
      <c r="CF228" s="3">
        <v>3</v>
      </c>
      <c r="CG228" s="3">
        <v>5</v>
      </c>
      <c r="CH228" s="7">
        <f t="shared" si="260"/>
        <v>4</v>
      </c>
      <c r="CI228" s="1" t="s">
        <v>485</v>
      </c>
      <c r="CJ228" s="3">
        <v>0</v>
      </c>
      <c r="CK228" s="3">
        <v>0</v>
      </c>
      <c r="CL228" s="3">
        <v>0</v>
      </c>
      <c r="CM228" s="3">
        <v>0</v>
      </c>
      <c r="CN228" s="3">
        <v>1</v>
      </c>
      <c r="CO228" s="3">
        <v>0</v>
      </c>
      <c r="CP228" s="3">
        <v>0</v>
      </c>
      <c r="CQ228" s="3">
        <v>0</v>
      </c>
      <c r="CR228" s="3">
        <v>0</v>
      </c>
      <c r="CS228" s="3">
        <v>0</v>
      </c>
      <c r="CT228" s="3">
        <v>0</v>
      </c>
      <c r="CU228" s="1" t="s">
        <v>154</v>
      </c>
      <c r="CV228" s="1" t="s">
        <v>154</v>
      </c>
      <c r="CW228" s="3">
        <v>1</v>
      </c>
      <c r="CX228" s="3">
        <v>100</v>
      </c>
      <c r="CY228" s="4">
        <v>100</v>
      </c>
      <c r="CZ228" s="3">
        <v>30</v>
      </c>
      <c r="DA228" s="1" t="s">
        <v>160</v>
      </c>
      <c r="DB228" s="3">
        <v>2</v>
      </c>
      <c r="DC228" s="3">
        <v>3</v>
      </c>
      <c r="DD228" s="7">
        <f t="shared" ref="DD228:DD244" si="266">AVERAGE(DB228:DC228)</f>
        <v>2.5</v>
      </c>
      <c r="DE228" s="1" t="s">
        <v>485</v>
      </c>
      <c r="DF228" s="3">
        <v>0</v>
      </c>
      <c r="DG228" s="3">
        <v>0</v>
      </c>
      <c r="DH228" s="3">
        <v>0</v>
      </c>
      <c r="DI228" s="3">
        <v>0</v>
      </c>
      <c r="DJ228" s="3">
        <v>1</v>
      </c>
      <c r="DK228" s="3">
        <v>0</v>
      </c>
      <c r="DL228" s="3">
        <v>0</v>
      </c>
      <c r="DM228" s="3">
        <v>0</v>
      </c>
      <c r="DN228" s="3">
        <v>0</v>
      </c>
      <c r="DO228" s="3">
        <v>0</v>
      </c>
      <c r="DP228" s="3">
        <v>0</v>
      </c>
      <c r="DQ228" s="1" t="s">
        <v>154</v>
      </c>
      <c r="DR228" s="1" t="s">
        <v>154</v>
      </c>
      <c r="DT228" s="3">
        <v>100</v>
      </c>
      <c r="DU228" s="5">
        <v>100</v>
      </c>
      <c r="DV228" s="3">
        <v>30</v>
      </c>
      <c r="DW228" s="1" t="s">
        <v>160</v>
      </c>
      <c r="DX228" s="3">
        <v>2</v>
      </c>
      <c r="DY228" s="3">
        <v>3</v>
      </c>
      <c r="DZ228" s="7">
        <f t="shared" ref="DZ228:DZ244" si="267">AVERAGE(DX228:DY228)</f>
        <v>2.5</v>
      </c>
      <c r="EA228" s="1" t="s">
        <v>485</v>
      </c>
      <c r="EB228" s="3">
        <v>0</v>
      </c>
      <c r="EC228" s="3">
        <v>0</v>
      </c>
      <c r="ED228" s="3">
        <v>0</v>
      </c>
      <c r="EE228" s="3">
        <v>0</v>
      </c>
      <c r="EF228" s="3">
        <v>1</v>
      </c>
      <c r="EG228" s="3">
        <v>0</v>
      </c>
      <c r="EH228" s="3">
        <v>0</v>
      </c>
      <c r="EI228" s="3">
        <v>0</v>
      </c>
      <c r="EJ228" s="3">
        <v>0</v>
      </c>
      <c r="EK228" s="3">
        <v>0</v>
      </c>
      <c r="EL228" s="3">
        <v>0</v>
      </c>
      <c r="EM228" s="1" t="s">
        <v>154</v>
      </c>
      <c r="EN228" s="1" t="s">
        <v>154</v>
      </c>
      <c r="EP228" s="5">
        <v>450</v>
      </c>
      <c r="EQ228" s="3">
        <v>450</v>
      </c>
      <c r="ER228" s="3">
        <v>30</v>
      </c>
      <c r="ES228" s="1" t="s">
        <v>160</v>
      </c>
      <c r="ET228" s="3">
        <v>2</v>
      </c>
      <c r="EU228" s="3">
        <v>3</v>
      </c>
      <c r="EV228" s="7">
        <f t="shared" si="264"/>
        <v>2.5</v>
      </c>
      <c r="EW228" s="1" t="s">
        <v>485</v>
      </c>
      <c r="EX228" s="3">
        <v>0</v>
      </c>
      <c r="EY228" s="3">
        <v>0</v>
      </c>
      <c r="EZ228" s="3">
        <v>0</v>
      </c>
      <c r="FA228" s="3">
        <v>0</v>
      </c>
      <c r="FB228" s="3">
        <v>1</v>
      </c>
      <c r="FC228" s="3">
        <v>0</v>
      </c>
      <c r="FD228" s="3">
        <v>0</v>
      </c>
      <c r="FE228" s="3">
        <v>0</v>
      </c>
      <c r="FF228" s="3">
        <v>0</v>
      </c>
      <c r="FG228" s="3">
        <v>0</v>
      </c>
      <c r="FH228" s="3">
        <v>0</v>
      </c>
      <c r="FI228" s="1" t="s">
        <v>775</v>
      </c>
      <c r="FJ228" s="1">
        <v>21894178</v>
      </c>
      <c r="FK228" s="1" t="s">
        <v>776</v>
      </c>
      <c r="FL228" s="1" t="s">
        <v>777</v>
      </c>
      <c r="FM228" s="1">
        <v>191</v>
      </c>
    </row>
    <row r="229" spans="1:169" x14ac:dyDescent="0.25">
      <c r="A229" s="1" t="s">
        <v>1116</v>
      </c>
      <c r="B229" s="1" t="s">
        <v>151</v>
      </c>
      <c r="C229" s="13" t="s">
        <v>1139</v>
      </c>
      <c r="D229" s="3" t="s">
        <v>1286</v>
      </c>
      <c r="E229" s="12" t="s">
        <v>1186</v>
      </c>
      <c r="F229" s="3" t="s">
        <v>1246</v>
      </c>
      <c r="G229" s="1" t="s">
        <v>746</v>
      </c>
      <c r="H229" s="1" t="s">
        <v>781</v>
      </c>
      <c r="I229" s="1" t="s">
        <v>162</v>
      </c>
      <c r="J229" s="1" t="s">
        <v>159</v>
      </c>
      <c r="K229" s="1" t="s">
        <v>154</v>
      </c>
      <c r="L229" s="1" t="s">
        <v>154</v>
      </c>
      <c r="N229" s="3">
        <v>360</v>
      </c>
      <c r="O229" s="5">
        <v>360</v>
      </c>
      <c r="P229" s="3">
        <v>18</v>
      </c>
      <c r="Q229" s="1" t="s">
        <v>160</v>
      </c>
      <c r="R229" s="3">
        <v>2</v>
      </c>
      <c r="S229" s="3">
        <v>5</v>
      </c>
      <c r="T229" s="7">
        <f t="shared" ref="T229:T244" si="268">AVERAGE(R229:S229)</f>
        <v>3.5</v>
      </c>
      <c r="U229" s="1" t="s">
        <v>747</v>
      </c>
      <c r="V229" s="3">
        <v>1</v>
      </c>
      <c r="W229" s="3">
        <v>1</v>
      </c>
      <c r="X229" s="3">
        <v>0</v>
      </c>
      <c r="Y229" s="3">
        <v>0</v>
      </c>
      <c r="Z229" s="3">
        <v>1</v>
      </c>
      <c r="AA229" s="3">
        <v>0</v>
      </c>
      <c r="AB229" s="3">
        <v>0</v>
      </c>
      <c r="AC229" s="3">
        <v>0</v>
      </c>
      <c r="AD229" s="3">
        <v>0</v>
      </c>
      <c r="AE229" s="3">
        <v>0</v>
      </c>
      <c r="AF229" s="3">
        <v>0</v>
      </c>
      <c r="AG229" s="1" t="s">
        <v>154</v>
      </c>
      <c r="AH229" s="1" t="s">
        <v>154</v>
      </c>
      <c r="AJ229" s="3">
        <v>360</v>
      </c>
      <c r="AK229" s="5">
        <v>360</v>
      </c>
      <c r="AL229" s="3">
        <v>18</v>
      </c>
      <c r="AM229" s="1" t="s">
        <v>160</v>
      </c>
      <c r="AN229" s="3">
        <v>2</v>
      </c>
      <c r="AO229" s="3">
        <v>4</v>
      </c>
      <c r="AP229" s="7">
        <f t="shared" ref="AP229:AP244" si="269">AVERAGE(AN229:AO229)</f>
        <v>3</v>
      </c>
      <c r="AQ229" s="1" t="s">
        <v>747</v>
      </c>
      <c r="AR229" s="3">
        <v>1</v>
      </c>
      <c r="AS229" s="3">
        <v>1</v>
      </c>
      <c r="AT229" s="3">
        <v>0</v>
      </c>
      <c r="AU229" s="3">
        <v>0</v>
      </c>
      <c r="AV229" s="3">
        <v>1</v>
      </c>
      <c r="AW229" s="3">
        <v>0</v>
      </c>
      <c r="AX229" s="3">
        <v>0</v>
      </c>
      <c r="AY229" s="3">
        <v>0</v>
      </c>
      <c r="AZ229" s="3">
        <v>0</v>
      </c>
      <c r="BA229" s="3">
        <v>0</v>
      </c>
      <c r="BB229" s="3">
        <v>0</v>
      </c>
      <c r="BC229" s="1" t="s">
        <v>154</v>
      </c>
      <c r="BD229" s="1" t="s">
        <v>154</v>
      </c>
      <c r="BF229" s="3">
        <v>100</v>
      </c>
      <c r="BG229" s="5">
        <v>100</v>
      </c>
      <c r="BH229" s="3">
        <v>17</v>
      </c>
      <c r="BI229" s="1" t="s">
        <v>160</v>
      </c>
      <c r="BJ229" s="3">
        <v>1</v>
      </c>
      <c r="BK229" s="3">
        <v>2</v>
      </c>
      <c r="BL229" s="7">
        <f t="shared" si="265"/>
        <v>1.5</v>
      </c>
      <c r="BM229" s="1" t="s">
        <v>158</v>
      </c>
      <c r="BN229" s="3">
        <v>1</v>
      </c>
      <c r="BO229" s="3">
        <v>1</v>
      </c>
      <c r="BP229" s="3">
        <v>0</v>
      </c>
      <c r="BQ229" s="3">
        <v>0</v>
      </c>
      <c r="BR229" s="3">
        <v>0</v>
      </c>
      <c r="BS229" s="3">
        <v>0</v>
      </c>
      <c r="BT229" s="3">
        <v>0</v>
      </c>
      <c r="BU229" s="3">
        <v>0</v>
      </c>
      <c r="BV229" s="3">
        <v>0</v>
      </c>
      <c r="BW229" s="3">
        <v>0</v>
      </c>
      <c r="BX229" s="3">
        <v>0</v>
      </c>
      <c r="BY229" s="1" t="s">
        <v>157</v>
      </c>
      <c r="CH229" s="7"/>
      <c r="CU229" s="1" t="s">
        <v>154</v>
      </c>
      <c r="CV229" s="1" t="s">
        <v>154</v>
      </c>
      <c r="CW229" s="3">
        <v>80</v>
      </c>
      <c r="CX229" s="3">
        <v>100</v>
      </c>
      <c r="CY229" s="11">
        <f t="shared" ref="CY229:CY244" si="270">CX229/CW229*100</f>
        <v>125</v>
      </c>
      <c r="CZ229" s="3">
        <v>17</v>
      </c>
      <c r="DA229" s="1" t="s">
        <v>160</v>
      </c>
      <c r="DB229" s="3">
        <v>1</v>
      </c>
      <c r="DC229" s="3">
        <v>2</v>
      </c>
      <c r="DD229" s="7">
        <f t="shared" si="266"/>
        <v>1.5</v>
      </c>
      <c r="DE229" s="1" t="s">
        <v>158</v>
      </c>
      <c r="DF229" s="3">
        <v>1</v>
      </c>
      <c r="DG229" s="3">
        <v>1</v>
      </c>
      <c r="DH229" s="3">
        <v>0</v>
      </c>
      <c r="DI229" s="3">
        <v>0</v>
      </c>
      <c r="DJ229" s="3">
        <v>0</v>
      </c>
      <c r="DK229" s="3">
        <v>0</v>
      </c>
      <c r="DL229" s="3">
        <v>0</v>
      </c>
      <c r="DM229" s="3">
        <v>0</v>
      </c>
      <c r="DN229" s="3">
        <v>0</v>
      </c>
      <c r="DO229" s="3">
        <v>0</v>
      </c>
      <c r="DP229" s="3">
        <v>0</v>
      </c>
      <c r="DQ229" s="1" t="s">
        <v>154</v>
      </c>
      <c r="DR229" s="1" t="s">
        <v>154</v>
      </c>
      <c r="DT229" s="3">
        <v>80</v>
      </c>
      <c r="DU229" s="5">
        <v>80</v>
      </c>
      <c r="DV229" s="3">
        <v>17</v>
      </c>
      <c r="DW229" s="1" t="s">
        <v>160</v>
      </c>
      <c r="DX229" s="3">
        <v>1</v>
      </c>
      <c r="DY229" s="3">
        <v>2</v>
      </c>
      <c r="DZ229" s="7">
        <f t="shared" si="267"/>
        <v>1.5</v>
      </c>
      <c r="EA229" s="1" t="s">
        <v>158</v>
      </c>
      <c r="EB229" s="3">
        <v>1</v>
      </c>
      <c r="EC229" s="3">
        <v>1</v>
      </c>
      <c r="ED229" s="3">
        <v>0</v>
      </c>
      <c r="EE229" s="3">
        <v>0</v>
      </c>
      <c r="EF229" s="3">
        <v>0</v>
      </c>
      <c r="EG229" s="3">
        <v>0</v>
      </c>
      <c r="EH229" s="3">
        <v>0</v>
      </c>
      <c r="EI229" s="3">
        <v>0</v>
      </c>
      <c r="EJ229" s="3">
        <v>0</v>
      </c>
      <c r="EK229" s="3">
        <v>0</v>
      </c>
      <c r="EL229" s="3">
        <v>0</v>
      </c>
      <c r="EM229" s="1" t="s">
        <v>154</v>
      </c>
      <c r="EN229" s="1" t="s">
        <v>154</v>
      </c>
      <c r="EP229" s="5">
        <v>350</v>
      </c>
      <c r="EQ229" s="3">
        <v>350</v>
      </c>
      <c r="ER229" s="3">
        <v>17</v>
      </c>
      <c r="ES229" s="1" t="s">
        <v>160</v>
      </c>
      <c r="ET229" s="3">
        <v>1</v>
      </c>
      <c r="EU229" s="3">
        <v>2</v>
      </c>
      <c r="EV229" s="7">
        <f t="shared" si="264"/>
        <v>1.5</v>
      </c>
      <c r="EW229" s="1" t="s">
        <v>158</v>
      </c>
      <c r="EX229" s="3">
        <v>1</v>
      </c>
      <c r="EY229" s="3">
        <v>1</v>
      </c>
      <c r="EZ229" s="3">
        <v>0</v>
      </c>
      <c r="FA229" s="3">
        <v>0</v>
      </c>
      <c r="FB229" s="3">
        <v>0</v>
      </c>
      <c r="FC229" s="3">
        <v>0</v>
      </c>
      <c r="FD229" s="3">
        <v>0</v>
      </c>
      <c r="FE229" s="3">
        <v>0</v>
      </c>
      <c r="FF229" s="3">
        <v>0</v>
      </c>
      <c r="FG229" s="3">
        <v>0</v>
      </c>
      <c r="FH229" s="3">
        <v>0</v>
      </c>
      <c r="FI229" s="1" t="s">
        <v>619</v>
      </c>
      <c r="FJ229" s="1">
        <v>21892184</v>
      </c>
      <c r="FK229" s="1" t="s">
        <v>748</v>
      </c>
      <c r="FL229" s="1" t="s">
        <v>749</v>
      </c>
      <c r="FM229" s="1">
        <v>183</v>
      </c>
    </row>
    <row r="230" spans="1:169" x14ac:dyDescent="0.25">
      <c r="A230" s="1" t="s">
        <v>1117</v>
      </c>
      <c r="B230" s="1" t="s">
        <v>151</v>
      </c>
      <c r="C230" s="1" t="s">
        <v>1139</v>
      </c>
      <c r="D230" s="3" t="s">
        <v>1286</v>
      </c>
      <c r="E230" s="12" t="s">
        <v>1186</v>
      </c>
      <c r="F230" s="3" t="s">
        <v>1246</v>
      </c>
      <c r="G230" s="1" t="s">
        <v>750</v>
      </c>
      <c r="H230" s="1" t="s">
        <v>1588</v>
      </c>
      <c r="I230" s="1" t="s">
        <v>162</v>
      </c>
      <c r="J230" s="1" t="s">
        <v>159</v>
      </c>
      <c r="K230" s="1" t="s">
        <v>154</v>
      </c>
      <c r="L230" s="1" t="s">
        <v>154</v>
      </c>
      <c r="N230" s="3">
        <v>370</v>
      </c>
      <c r="O230" s="5">
        <v>370</v>
      </c>
      <c r="P230" s="3">
        <v>18</v>
      </c>
      <c r="Q230" s="1" t="s">
        <v>160</v>
      </c>
      <c r="R230" s="3">
        <v>2</v>
      </c>
      <c r="S230" s="3">
        <v>5</v>
      </c>
      <c r="T230" s="7">
        <f t="shared" si="268"/>
        <v>3.5</v>
      </c>
      <c r="U230" s="1" t="s">
        <v>751</v>
      </c>
      <c r="V230" s="3">
        <v>1</v>
      </c>
      <c r="W230" s="3">
        <v>1</v>
      </c>
      <c r="X230" s="3">
        <v>0</v>
      </c>
      <c r="Y230" s="3">
        <v>0</v>
      </c>
      <c r="Z230" s="3">
        <v>1</v>
      </c>
      <c r="AA230" s="3">
        <v>0</v>
      </c>
      <c r="AB230" s="3">
        <v>1</v>
      </c>
      <c r="AC230" s="3">
        <v>0</v>
      </c>
      <c r="AD230" s="3">
        <v>0</v>
      </c>
      <c r="AE230" s="3">
        <v>0</v>
      </c>
      <c r="AF230" s="3">
        <v>0</v>
      </c>
      <c r="AG230" s="1" t="s">
        <v>154</v>
      </c>
      <c r="AH230" s="1" t="s">
        <v>154</v>
      </c>
      <c r="AJ230" s="3">
        <v>360</v>
      </c>
      <c r="AK230" s="5">
        <v>360</v>
      </c>
      <c r="AL230" s="3">
        <v>18</v>
      </c>
      <c r="AM230" s="1" t="s">
        <v>160</v>
      </c>
      <c r="AN230" s="3">
        <v>2</v>
      </c>
      <c r="AO230" s="3">
        <v>6</v>
      </c>
      <c r="AP230" s="7">
        <f t="shared" si="269"/>
        <v>4</v>
      </c>
      <c r="AQ230" s="1" t="s">
        <v>747</v>
      </c>
      <c r="AR230" s="3">
        <v>1</v>
      </c>
      <c r="AS230" s="3">
        <v>1</v>
      </c>
      <c r="AT230" s="3">
        <v>0</v>
      </c>
      <c r="AU230" s="3">
        <v>0</v>
      </c>
      <c r="AV230" s="3">
        <v>1</v>
      </c>
      <c r="AW230" s="3">
        <v>0</v>
      </c>
      <c r="AX230" s="3">
        <v>0</v>
      </c>
      <c r="AY230" s="3">
        <v>0</v>
      </c>
      <c r="AZ230" s="3">
        <v>0</v>
      </c>
      <c r="BA230" s="3">
        <v>0</v>
      </c>
      <c r="BB230" s="3">
        <v>0</v>
      </c>
      <c r="BC230" s="1" t="s">
        <v>154</v>
      </c>
      <c r="BD230" s="1" t="s">
        <v>154</v>
      </c>
      <c r="BF230" s="3">
        <v>100</v>
      </c>
      <c r="BG230" s="5">
        <v>100</v>
      </c>
      <c r="BH230" s="3">
        <v>17</v>
      </c>
      <c r="BI230" s="1" t="s">
        <v>160</v>
      </c>
      <c r="BJ230" s="3">
        <v>1</v>
      </c>
      <c r="BK230" s="3">
        <v>2</v>
      </c>
      <c r="BL230" s="7">
        <f t="shared" si="265"/>
        <v>1.5</v>
      </c>
      <c r="BM230" s="1" t="s">
        <v>158</v>
      </c>
      <c r="BN230" s="3">
        <v>1</v>
      </c>
      <c r="BO230" s="3">
        <v>1</v>
      </c>
      <c r="BP230" s="3">
        <v>0</v>
      </c>
      <c r="BQ230" s="3">
        <v>0</v>
      </c>
      <c r="BR230" s="3">
        <v>0</v>
      </c>
      <c r="BS230" s="3">
        <v>0</v>
      </c>
      <c r="BT230" s="3">
        <v>0</v>
      </c>
      <c r="BU230" s="3">
        <v>0</v>
      </c>
      <c r="BV230" s="3">
        <v>0</v>
      </c>
      <c r="BW230" s="3">
        <v>0</v>
      </c>
      <c r="BX230" s="3">
        <v>0</v>
      </c>
      <c r="BY230" s="1" t="s">
        <v>157</v>
      </c>
      <c r="CH230" s="7"/>
      <c r="CU230" s="1" t="s">
        <v>154</v>
      </c>
      <c r="CV230" s="1" t="s">
        <v>154</v>
      </c>
      <c r="CW230" s="3">
        <v>80</v>
      </c>
      <c r="CX230" s="3">
        <v>90</v>
      </c>
      <c r="CY230" s="11">
        <f t="shared" si="270"/>
        <v>112.5</v>
      </c>
      <c r="CZ230" s="3">
        <v>17</v>
      </c>
      <c r="DA230" s="1" t="s">
        <v>160</v>
      </c>
      <c r="DB230" s="3">
        <v>1</v>
      </c>
      <c r="DC230" s="3">
        <v>2</v>
      </c>
      <c r="DD230" s="7">
        <f t="shared" si="266"/>
        <v>1.5</v>
      </c>
      <c r="DE230" s="1" t="s">
        <v>158</v>
      </c>
      <c r="DF230" s="3">
        <v>1</v>
      </c>
      <c r="DG230" s="3">
        <v>1</v>
      </c>
      <c r="DH230" s="3">
        <v>0</v>
      </c>
      <c r="DI230" s="3">
        <v>0</v>
      </c>
      <c r="DJ230" s="3">
        <v>0</v>
      </c>
      <c r="DK230" s="3">
        <v>0</v>
      </c>
      <c r="DL230" s="3">
        <v>0</v>
      </c>
      <c r="DM230" s="3">
        <v>0</v>
      </c>
      <c r="DN230" s="3">
        <v>0</v>
      </c>
      <c r="DO230" s="3">
        <v>0</v>
      </c>
      <c r="DP230" s="3">
        <v>0</v>
      </c>
      <c r="DQ230" s="1" t="s">
        <v>154</v>
      </c>
      <c r="DR230" s="1" t="s">
        <v>154</v>
      </c>
      <c r="DT230" s="3">
        <v>80</v>
      </c>
      <c r="DU230" s="5">
        <v>80</v>
      </c>
      <c r="DV230" s="3">
        <v>17</v>
      </c>
      <c r="DW230" s="1" t="s">
        <v>160</v>
      </c>
      <c r="DX230" s="3">
        <v>1</v>
      </c>
      <c r="DY230" s="3">
        <v>2</v>
      </c>
      <c r="DZ230" s="7">
        <f t="shared" si="267"/>
        <v>1.5</v>
      </c>
      <c r="EA230" s="1" t="s">
        <v>158</v>
      </c>
      <c r="EB230" s="3">
        <v>1</v>
      </c>
      <c r="EC230" s="3">
        <v>1</v>
      </c>
      <c r="ED230" s="3">
        <v>0</v>
      </c>
      <c r="EE230" s="3">
        <v>0</v>
      </c>
      <c r="EF230" s="3">
        <v>0</v>
      </c>
      <c r="EG230" s="3">
        <v>0</v>
      </c>
      <c r="EH230" s="3">
        <v>0</v>
      </c>
      <c r="EI230" s="3">
        <v>0</v>
      </c>
      <c r="EJ230" s="3">
        <v>0</v>
      </c>
      <c r="EK230" s="3">
        <v>0</v>
      </c>
      <c r="EL230" s="3">
        <v>0</v>
      </c>
      <c r="EM230" s="1" t="s">
        <v>154</v>
      </c>
      <c r="EN230" s="1" t="s">
        <v>154</v>
      </c>
      <c r="EP230" s="5">
        <v>370</v>
      </c>
      <c r="EQ230" s="3">
        <v>370</v>
      </c>
      <c r="ER230" s="3">
        <v>17</v>
      </c>
      <c r="ES230" s="1" t="s">
        <v>160</v>
      </c>
      <c r="ET230" s="3">
        <v>1</v>
      </c>
      <c r="EU230" s="3">
        <v>2</v>
      </c>
      <c r="EV230" s="7">
        <f t="shared" si="264"/>
        <v>1.5</v>
      </c>
      <c r="EW230" s="1" t="s">
        <v>158</v>
      </c>
      <c r="EX230" s="3">
        <v>1</v>
      </c>
      <c r="EY230" s="3">
        <v>1</v>
      </c>
      <c r="EZ230" s="3">
        <v>0</v>
      </c>
      <c r="FA230" s="3">
        <v>0</v>
      </c>
      <c r="FB230" s="3">
        <v>0</v>
      </c>
      <c r="FC230" s="3">
        <v>0</v>
      </c>
      <c r="FD230" s="3">
        <v>0</v>
      </c>
      <c r="FE230" s="3">
        <v>0</v>
      </c>
      <c r="FF230" s="3">
        <v>0</v>
      </c>
      <c r="FG230" s="3">
        <v>0</v>
      </c>
      <c r="FH230" s="3">
        <v>0</v>
      </c>
      <c r="FI230" s="1" t="s">
        <v>619</v>
      </c>
      <c r="FJ230" s="1">
        <v>21892186</v>
      </c>
      <c r="FK230" s="1" t="s">
        <v>752</v>
      </c>
      <c r="FL230" s="1" t="s">
        <v>753</v>
      </c>
      <c r="FM230" s="1">
        <v>184</v>
      </c>
    </row>
    <row r="231" spans="1:169" x14ac:dyDescent="0.25">
      <c r="A231" s="1" t="s">
        <v>1118</v>
      </c>
      <c r="B231" s="1" t="s">
        <v>168</v>
      </c>
      <c r="C231" s="1" t="s">
        <v>1139</v>
      </c>
      <c r="D231" s="3" t="s">
        <v>1286</v>
      </c>
      <c r="E231" s="12" t="s">
        <v>1186</v>
      </c>
      <c r="F231" s="3" t="s">
        <v>1246</v>
      </c>
      <c r="G231" s="1" t="s">
        <v>746</v>
      </c>
      <c r="H231" s="1" t="s">
        <v>761</v>
      </c>
      <c r="I231" s="1" t="s">
        <v>162</v>
      </c>
      <c r="J231" s="1" t="s">
        <v>159</v>
      </c>
      <c r="K231" s="1" t="s">
        <v>154</v>
      </c>
      <c r="L231" s="1" t="s">
        <v>154</v>
      </c>
      <c r="N231" s="3">
        <v>370</v>
      </c>
      <c r="O231" s="5">
        <v>370</v>
      </c>
      <c r="P231" s="3">
        <v>18</v>
      </c>
      <c r="Q231" s="1" t="s">
        <v>160</v>
      </c>
      <c r="R231" s="3">
        <v>2</v>
      </c>
      <c r="S231" s="3">
        <v>6</v>
      </c>
      <c r="T231" s="7">
        <f t="shared" si="268"/>
        <v>4</v>
      </c>
      <c r="U231" s="1" t="s">
        <v>751</v>
      </c>
      <c r="V231" s="3">
        <v>1</v>
      </c>
      <c r="W231" s="3">
        <v>1</v>
      </c>
      <c r="X231" s="3">
        <v>0</v>
      </c>
      <c r="Y231" s="3">
        <v>0</v>
      </c>
      <c r="Z231" s="3">
        <v>1</v>
      </c>
      <c r="AA231" s="3">
        <v>0</v>
      </c>
      <c r="AB231" s="3">
        <v>1</v>
      </c>
      <c r="AC231" s="3">
        <v>0</v>
      </c>
      <c r="AD231" s="3">
        <v>0</v>
      </c>
      <c r="AE231" s="3">
        <v>0</v>
      </c>
      <c r="AF231" s="3">
        <v>0</v>
      </c>
      <c r="AG231" s="1" t="s">
        <v>154</v>
      </c>
      <c r="AH231" s="1" t="s">
        <v>154</v>
      </c>
      <c r="AJ231" s="3">
        <v>360</v>
      </c>
      <c r="AK231" s="5">
        <v>360</v>
      </c>
      <c r="AL231" s="3">
        <v>17</v>
      </c>
      <c r="AM231" s="1" t="s">
        <v>160</v>
      </c>
      <c r="AN231" s="3">
        <v>2</v>
      </c>
      <c r="AO231" s="3">
        <v>6</v>
      </c>
      <c r="AP231" s="7">
        <f t="shared" si="269"/>
        <v>4</v>
      </c>
      <c r="AQ231" s="1" t="s">
        <v>754</v>
      </c>
      <c r="AR231" s="3">
        <v>1</v>
      </c>
      <c r="AS231" s="3">
        <v>0</v>
      </c>
      <c r="AT231" s="3">
        <v>0</v>
      </c>
      <c r="AU231" s="3">
        <v>0</v>
      </c>
      <c r="AV231" s="3">
        <v>1</v>
      </c>
      <c r="AW231" s="3">
        <v>0</v>
      </c>
      <c r="AX231" s="3">
        <v>1</v>
      </c>
      <c r="AY231" s="3">
        <v>0</v>
      </c>
      <c r="AZ231" s="3">
        <v>0</v>
      </c>
      <c r="BA231" s="3">
        <v>0</v>
      </c>
      <c r="BB231" s="3">
        <v>0</v>
      </c>
      <c r="BC231" s="1" t="s">
        <v>154</v>
      </c>
      <c r="BD231" s="1" t="s">
        <v>154</v>
      </c>
      <c r="BF231" s="3">
        <v>80</v>
      </c>
      <c r="BG231" s="5">
        <v>80</v>
      </c>
      <c r="BH231" s="3">
        <v>17</v>
      </c>
      <c r="BI231" s="1" t="s">
        <v>160</v>
      </c>
      <c r="BJ231" s="3">
        <v>1</v>
      </c>
      <c r="BK231" s="3">
        <v>2</v>
      </c>
      <c r="BL231" s="7">
        <f t="shared" si="265"/>
        <v>1.5</v>
      </c>
      <c r="BM231" s="1" t="s">
        <v>158</v>
      </c>
      <c r="BN231" s="3">
        <v>1</v>
      </c>
      <c r="BO231" s="3">
        <v>1</v>
      </c>
      <c r="BP231" s="3">
        <v>0</v>
      </c>
      <c r="BQ231" s="3">
        <v>0</v>
      </c>
      <c r="BR231" s="3">
        <v>0</v>
      </c>
      <c r="BS231" s="3">
        <v>0</v>
      </c>
      <c r="BT231" s="3">
        <v>0</v>
      </c>
      <c r="BU231" s="3">
        <v>0</v>
      </c>
      <c r="BV231" s="3">
        <v>0</v>
      </c>
      <c r="BW231" s="3">
        <v>0</v>
      </c>
      <c r="BX231" s="3">
        <v>0</v>
      </c>
      <c r="BY231" s="1" t="s">
        <v>157</v>
      </c>
      <c r="CH231" s="7"/>
      <c r="CU231" s="1" t="s">
        <v>154</v>
      </c>
      <c r="CV231" s="1" t="s">
        <v>154</v>
      </c>
      <c r="CW231" s="3">
        <v>80</v>
      </c>
      <c r="CX231" s="3">
        <v>90</v>
      </c>
      <c r="CY231" s="11">
        <f t="shared" si="270"/>
        <v>112.5</v>
      </c>
      <c r="CZ231" s="3">
        <v>17</v>
      </c>
      <c r="DA231" s="1" t="s">
        <v>160</v>
      </c>
      <c r="DB231" s="3">
        <v>1</v>
      </c>
      <c r="DC231" s="3">
        <v>2</v>
      </c>
      <c r="DD231" s="7">
        <f t="shared" si="266"/>
        <v>1.5</v>
      </c>
      <c r="DE231" s="1" t="s">
        <v>158</v>
      </c>
      <c r="DF231" s="3">
        <v>1</v>
      </c>
      <c r="DG231" s="3">
        <v>1</v>
      </c>
      <c r="DH231" s="3">
        <v>0</v>
      </c>
      <c r="DI231" s="3">
        <v>0</v>
      </c>
      <c r="DJ231" s="3">
        <v>0</v>
      </c>
      <c r="DK231" s="3">
        <v>0</v>
      </c>
      <c r="DL231" s="3">
        <v>0</v>
      </c>
      <c r="DM231" s="3">
        <v>0</v>
      </c>
      <c r="DN231" s="3">
        <v>0</v>
      </c>
      <c r="DO231" s="3">
        <v>0</v>
      </c>
      <c r="DP231" s="3">
        <v>0</v>
      </c>
      <c r="DQ231" s="1" t="s">
        <v>154</v>
      </c>
      <c r="DR231" s="1" t="s">
        <v>154</v>
      </c>
      <c r="DT231" s="3">
        <v>100</v>
      </c>
      <c r="DU231" s="5">
        <v>100</v>
      </c>
      <c r="DV231" s="3">
        <v>17</v>
      </c>
      <c r="DW231" s="1" t="s">
        <v>160</v>
      </c>
      <c r="DX231" s="3">
        <v>1</v>
      </c>
      <c r="DY231" s="3">
        <v>2</v>
      </c>
      <c r="DZ231" s="7">
        <f t="shared" si="267"/>
        <v>1.5</v>
      </c>
      <c r="EA231" s="1" t="s">
        <v>158</v>
      </c>
      <c r="EB231" s="3">
        <v>1</v>
      </c>
      <c r="EC231" s="3">
        <v>1</v>
      </c>
      <c r="ED231" s="3">
        <v>0</v>
      </c>
      <c r="EE231" s="3">
        <v>0</v>
      </c>
      <c r="EF231" s="3">
        <v>0</v>
      </c>
      <c r="EG231" s="3">
        <v>0</v>
      </c>
      <c r="EH231" s="3">
        <v>0</v>
      </c>
      <c r="EI231" s="3">
        <v>0</v>
      </c>
      <c r="EJ231" s="3">
        <v>0</v>
      </c>
      <c r="EK231" s="3">
        <v>0</v>
      </c>
      <c r="EL231" s="3">
        <v>0</v>
      </c>
      <c r="EM231" s="1" t="s">
        <v>154</v>
      </c>
      <c r="EN231" s="1" t="s">
        <v>154</v>
      </c>
      <c r="EP231" s="5">
        <v>350</v>
      </c>
      <c r="EQ231" s="3">
        <v>350</v>
      </c>
      <c r="ER231" s="3">
        <v>17</v>
      </c>
      <c r="ES231" s="1" t="s">
        <v>160</v>
      </c>
      <c r="ET231" s="3">
        <v>1</v>
      </c>
      <c r="EU231" s="3">
        <v>2</v>
      </c>
      <c r="EV231" s="7">
        <f t="shared" si="264"/>
        <v>1.5</v>
      </c>
      <c r="EW231" s="1" t="s">
        <v>158</v>
      </c>
      <c r="EX231" s="3">
        <v>1</v>
      </c>
      <c r="EY231" s="3">
        <v>1</v>
      </c>
      <c r="EZ231" s="3">
        <v>0</v>
      </c>
      <c r="FA231" s="3">
        <v>0</v>
      </c>
      <c r="FB231" s="3">
        <v>0</v>
      </c>
      <c r="FC231" s="3">
        <v>0</v>
      </c>
      <c r="FD231" s="3">
        <v>0</v>
      </c>
      <c r="FE231" s="3">
        <v>0</v>
      </c>
      <c r="FF231" s="3">
        <v>0</v>
      </c>
      <c r="FG231" s="3">
        <v>0</v>
      </c>
      <c r="FH231" s="3">
        <v>0</v>
      </c>
      <c r="FI231" s="1" t="s">
        <v>619</v>
      </c>
      <c r="FJ231" s="1">
        <v>21892187</v>
      </c>
      <c r="FK231" s="1" t="s">
        <v>755</v>
      </c>
      <c r="FL231" s="1" t="s">
        <v>756</v>
      </c>
      <c r="FM231" s="1">
        <v>185</v>
      </c>
    </row>
    <row r="232" spans="1:169" x14ac:dyDescent="0.25">
      <c r="A232" s="1" t="s">
        <v>997</v>
      </c>
      <c r="B232" s="1" t="s">
        <v>175</v>
      </c>
      <c r="C232" s="1" t="s">
        <v>1141</v>
      </c>
      <c r="D232" s="3" t="s">
        <v>1289</v>
      </c>
      <c r="E232" s="12" t="s">
        <v>1200</v>
      </c>
      <c r="F232" s="3" t="s">
        <v>1261</v>
      </c>
      <c r="G232" s="1" t="s">
        <v>609</v>
      </c>
      <c r="H232" s="1" t="s">
        <v>1600</v>
      </c>
      <c r="I232" s="1" t="s">
        <v>162</v>
      </c>
      <c r="J232" s="1" t="s">
        <v>159</v>
      </c>
      <c r="K232" s="1" t="s">
        <v>154</v>
      </c>
      <c r="L232" s="1" t="s">
        <v>154</v>
      </c>
      <c r="N232" s="3">
        <v>370</v>
      </c>
      <c r="O232" s="5">
        <v>370</v>
      </c>
      <c r="P232" s="3">
        <v>22</v>
      </c>
      <c r="Q232" s="1" t="s">
        <v>160</v>
      </c>
      <c r="R232" s="3">
        <v>4</v>
      </c>
      <c r="S232" s="3">
        <v>7</v>
      </c>
      <c r="T232" s="7">
        <f t="shared" si="268"/>
        <v>5.5</v>
      </c>
      <c r="U232" s="1" t="s">
        <v>605</v>
      </c>
      <c r="V232" s="3">
        <v>1</v>
      </c>
      <c r="W232" s="3">
        <v>1</v>
      </c>
      <c r="X232" s="3">
        <v>0</v>
      </c>
      <c r="Y232" s="3">
        <v>1</v>
      </c>
      <c r="Z232" s="3">
        <v>1</v>
      </c>
      <c r="AA232" s="3">
        <v>0</v>
      </c>
      <c r="AB232" s="3">
        <v>0</v>
      </c>
      <c r="AC232" s="3">
        <v>0</v>
      </c>
      <c r="AD232" s="3">
        <v>0</v>
      </c>
      <c r="AE232" s="3">
        <v>0</v>
      </c>
      <c r="AF232" s="3">
        <v>0</v>
      </c>
      <c r="AG232" s="1" t="s">
        <v>154</v>
      </c>
      <c r="AH232" s="1" t="s">
        <v>154</v>
      </c>
      <c r="AJ232" s="3">
        <v>380</v>
      </c>
      <c r="AK232" s="5">
        <v>380</v>
      </c>
      <c r="AL232" s="3">
        <v>22</v>
      </c>
      <c r="AM232" s="1" t="s">
        <v>160</v>
      </c>
      <c r="AN232" s="3">
        <v>5</v>
      </c>
      <c r="AO232" s="3">
        <v>7</v>
      </c>
      <c r="AP232" s="7">
        <f t="shared" si="269"/>
        <v>6</v>
      </c>
      <c r="AQ232" s="1" t="s">
        <v>605</v>
      </c>
      <c r="AR232" s="3">
        <v>1</v>
      </c>
      <c r="AS232" s="3">
        <v>1</v>
      </c>
      <c r="AT232" s="3">
        <v>0</v>
      </c>
      <c r="AU232" s="3">
        <v>1</v>
      </c>
      <c r="AV232" s="3">
        <v>1</v>
      </c>
      <c r="AW232" s="3">
        <v>0</v>
      </c>
      <c r="AX232" s="3">
        <v>0</v>
      </c>
      <c r="AY232" s="3">
        <v>0</v>
      </c>
      <c r="AZ232" s="3">
        <v>0</v>
      </c>
      <c r="BA232" s="3">
        <v>0</v>
      </c>
      <c r="BB232" s="3">
        <v>0</v>
      </c>
      <c r="BC232" s="1" t="s">
        <v>154</v>
      </c>
      <c r="BD232" s="1" t="s">
        <v>154</v>
      </c>
      <c r="BF232" s="3">
        <v>80</v>
      </c>
      <c r="BG232" s="5">
        <v>80</v>
      </c>
      <c r="BH232" s="3">
        <v>22</v>
      </c>
      <c r="BI232" s="1" t="s">
        <v>160</v>
      </c>
      <c r="BJ232" s="3">
        <v>4</v>
      </c>
      <c r="BK232" s="3">
        <v>5</v>
      </c>
      <c r="BL232" s="7">
        <f t="shared" si="265"/>
        <v>4.5</v>
      </c>
      <c r="BM232" s="1" t="s">
        <v>235</v>
      </c>
      <c r="BN232" s="3">
        <v>1</v>
      </c>
      <c r="BO232" s="3">
        <v>0</v>
      </c>
      <c r="BP232" s="3">
        <v>0</v>
      </c>
      <c r="BQ232" s="3">
        <v>1</v>
      </c>
      <c r="BR232" s="3">
        <v>0</v>
      </c>
      <c r="BS232" s="3">
        <v>0</v>
      </c>
      <c r="BT232" s="3">
        <v>0</v>
      </c>
      <c r="BU232" s="3">
        <v>0</v>
      </c>
      <c r="BV232" s="3">
        <v>0</v>
      </c>
      <c r="BW232" s="3">
        <v>0</v>
      </c>
      <c r="BX232" s="3">
        <v>0</v>
      </c>
      <c r="BY232" s="1" t="s">
        <v>157</v>
      </c>
      <c r="CH232" s="7"/>
      <c r="CU232" s="1" t="s">
        <v>154</v>
      </c>
      <c r="CV232" s="1" t="s">
        <v>154</v>
      </c>
      <c r="CW232" s="3">
        <v>80</v>
      </c>
      <c r="CX232" s="3">
        <v>90</v>
      </c>
      <c r="CY232" s="11">
        <f t="shared" si="270"/>
        <v>112.5</v>
      </c>
      <c r="CZ232" s="3">
        <v>22</v>
      </c>
      <c r="DA232" s="1" t="s">
        <v>160</v>
      </c>
      <c r="DB232" s="3">
        <v>4</v>
      </c>
      <c r="DC232" s="3">
        <v>5</v>
      </c>
      <c r="DD232" s="7">
        <f t="shared" si="266"/>
        <v>4.5</v>
      </c>
      <c r="DE232" s="1" t="s">
        <v>158</v>
      </c>
      <c r="DF232" s="3">
        <v>1</v>
      </c>
      <c r="DG232" s="3">
        <v>1</v>
      </c>
      <c r="DH232" s="3">
        <v>0</v>
      </c>
      <c r="DI232" s="3">
        <v>0</v>
      </c>
      <c r="DJ232" s="3">
        <v>0</v>
      </c>
      <c r="DK232" s="3">
        <v>0</v>
      </c>
      <c r="DL232" s="3">
        <v>0</v>
      </c>
      <c r="DM232" s="3">
        <v>0</v>
      </c>
      <c r="DN232" s="3">
        <v>0</v>
      </c>
      <c r="DO232" s="3">
        <v>0</v>
      </c>
      <c r="DP232" s="3">
        <v>0</v>
      </c>
      <c r="DQ232" s="1" t="s">
        <v>154</v>
      </c>
      <c r="DR232" s="1" t="s">
        <v>154</v>
      </c>
      <c r="DT232" s="3">
        <v>90</v>
      </c>
      <c r="DU232" s="5">
        <v>90</v>
      </c>
      <c r="DV232" s="3">
        <v>22</v>
      </c>
      <c r="DW232" s="1" t="s">
        <v>160</v>
      </c>
      <c r="DX232" s="3">
        <v>4</v>
      </c>
      <c r="DY232" s="3">
        <v>5</v>
      </c>
      <c r="DZ232" s="7">
        <f t="shared" si="267"/>
        <v>4.5</v>
      </c>
      <c r="EA232" s="1" t="s">
        <v>501</v>
      </c>
      <c r="EB232" s="3">
        <v>1</v>
      </c>
      <c r="EC232" s="3">
        <v>1</v>
      </c>
      <c r="ED232" s="3">
        <v>0</v>
      </c>
      <c r="EE232" s="3">
        <v>1</v>
      </c>
      <c r="EF232" s="3">
        <v>0</v>
      </c>
      <c r="EG232" s="3">
        <v>0</v>
      </c>
      <c r="EH232" s="3">
        <v>0</v>
      </c>
      <c r="EI232" s="3">
        <v>0</v>
      </c>
      <c r="EJ232" s="3">
        <v>0</v>
      </c>
      <c r="EK232" s="3">
        <v>0</v>
      </c>
      <c r="EL232" s="3">
        <v>0</v>
      </c>
      <c r="EM232" s="1" t="s">
        <v>154</v>
      </c>
      <c r="EN232" s="1" t="s">
        <v>154</v>
      </c>
      <c r="EP232" s="5">
        <v>390</v>
      </c>
      <c r="EQ232" s="3">
        <v>390</v>
      </c>
      <c r="ER232" s="3">
        <v>22</v>
      </c>
      <c r="ES232" s="1" t="s">
        <v>160</v>
      </c>
      <c r="ET232" s="3">
        <v>4</v>
      </c>
      <c r="EU232" s="3">
        <v>5</v>
      </c>
      <c r="EV232" s="7">
        <f t="shared" si="264"/>
        <v>4.5</v>
      </c>
      <c r="EW232" s="1" t="s">
        <v>158</v>
      </c>
      <c r="EX232" s="3">
        <v>1</v>
      </c>
      <c r="EY232" s="3">
        <v>1</v>
      </c>
      <c r="EZ232" s="3">
        <v>0</v>
      </c>
      <c r="FA232" s="3">
        <v>0</v>
      </c>
      <c r="FB232" s="3">
        <v>0</v>
      </c>
      <c r="FC232" s="3">
        <v>0</v>
      </c>
      <c r="FD232" s="3">
        <v>0</v>
      </c>
      <c r="FE232" s="3">
        <v>0</v>
      </c>
      <c r="FF232" s="3">
        <v>0</v>
      </c>
      <c r="FG232" s="3">
        <v>0</v>
      </c>
      <c r="FH232" s="3">
        <v>0</v>
      </c>
      <c r="FI232" s="1" t="s">
        <v>610</v>
      </c>
      <c r="FJ232" s="1">
        <v>21859918</v>
      </c>
      <c r="FK232" s="1" t="s">
        <v>611</v>
      </c>
      <c r="FL232" s="1" t="s">
        <v>612</v>
      </c>
      <c r="FM232" s="1">
        <v>132</v>
      </c>
    </row>
    <row r="233" spans="1:169" x14ac:dyDescent="0.25">
      <c r="A233" s="1" t="s">
        <v>998</v>
      </c>
      <c r="B233" s="1" t="s">
        <v>175</v>
      </c>
      <c r="C233" s="13" t="s">
        <v>1141</v>
      </c>
      <c r="D233" s="3" t="s">
        <v>1289</v>
      </c>
      <c r="E233" s="12" t="s">
        <v>1200</v>
      </c>
      <c r="F233" s="3" t="s">
        <v>1261</v>
      </c>
      <c r="G233" s="1" t="s">
        <v>604</v>
      </c>
      <c r="H233" s="1" t="s">
        <v>1602</v>
      </c>
      <c r="I233" s="1" t="s">
        <v>162</v>
      </c>
      <c r="J233" s="1" t="s">
        <v>159</v>
      </c>
      <c r="K233" s="1" t="s">
        <v>154</v>
      </c>
      <c r="L233" s="1" t="s">
        <v>154</v>
      </c>
      <c r="N233" s="3">
        <v>360</v>
      </c>
      <c r="O233" s="5">
        <v>360</v>
      </c>
      <c r="P233" s="3">
        <v>22</v>
      </c>
      <c r="Q233" s="1" t="s">
        <v>160</v>
      </c>
      <c r="R233" s="3">
        <v>5</v>
      </c>
      <c r="S233" s="3">
        <v>7</v>
      </c>
      <c r="T233" s="7">
        <f t="shared" si="268"/>
        <v>6</v>
      </c>
      <c r="U233" s="1" t="s">
        <v>605</v>
      </c>
      <c r="V233" s="3">
        <v>1</v>
      </c>
      <c r="W233" s="3">
        <v>1</v>
      </c>
      <c r="X233" s="3">
        <v>0</v>
      </c>
      <c r="Y233" s="3">
        <v>1</v>
      </c>
      <c r="Z233" s="3">
        <v>1</v>
      </c>
      <c r="AA233" s="3">
        <v>0</v>
      </c>
      <c r="AB233" s="3">
        <v>0</v>
      </c>
      <c r="AC233" s="3">
        <v>0</v>
      </c>
      <c r="AD233" s="3">
        <v>0</v>
      </c>
      <c r="AE233" s="3">
        <v>0</v>
      </c>
      <c r="AF233" s="3">
        <v>0</v>
      </c>
      <c r="AG233" s="1" t="s">
        <v>154</v>
      </c>
      <c r="AH233" s="1" t="s">
        <v>154</v>
      </c>
      <c r="AJ233" s="3">
        <v>370</v>
      </c>
      <c r="AK233" s="5">
        <v>370</v>
      </c>
      <c r="AL233" s="3">
        <v>22</v>
      </c>
      <c r="AM233" s="1" t="s">
        <v>160</v>
      </c>
      <c r="AN233" s="3">
        <v>5</v>
      </c>
      <c r="AO233" s="3">
        <v>7</v>
      </c>
      <c r="AP233" s="7">
        <f t="shared" si="269"/>
        <v>6</v>
      </c>
      <c r="AQ233" s="1" t="s">
        <v>605</v>
      </c>
      <c r="AR233" s="3">
        <v>1</v>
      </c>
      <c r="AS233" s="3">
        <v>1</v>
      </c>
      <c r="AT233" s="3">
        <v>0</v>
      </c>
      <c r="AU233" s="3">
        <v>1</v>
      </c>
      <c r="AV233" s="3">
        <v>1</v>
      </c>
      <c r="AW233" s="3">
        <v>0</v>
      </c>
      <c r="AX233" s="3">
        <v>0</v>
      </c>
      <c r="AY233" s="3">
        <v>0</v>
      </c>
      <c r="AZ233" s="3">
        <v>0</v>
      </c>
      <c r="BA233" s="3">
        <v>0</v>
      </c>
      <c r="BB233" s="3">
        <v>0</v>
      </c>
      <c r="BC233" s="1" t="s">
        <v>154</v>
      </c>
      <c r="BD233" s="1" t="s">
        <v>154</v>
      </c>
      <c r="BF233" s="3">
        <v>70</v>
      </c>
      <c r="BG233" s="5">
        <v>70</v>
      </c>
      <c r="BH233" s="3">
        <v>22</v>
      </c>
      <c r="BI233" s="1" t="s">
        <v>160</v>
      </c>
      <c r="BJ233" s="3">
        <v>3</v>
      </c>
      <c r="BK233" s="3">
        <v>4</v>
      </c>
      <c r="BL233" s="7">
        <f t="shared" si="265"/>
        <v>3.5</v>
      </c>
      <c r="BM233" s="1" t="s">
        <v>158</v>
      </c>
      <c r="BN233" s="3">
        <v>1</v>
      </c>
      <c r="BO233" s="3">
        <v>1</v>
      </c>
      <c r="BP233" s="3">
        <v>0</v>
      </c>
      <c r="BQ233" s="3">
        <v>0</v>
      </c>
      <c r="BR233" s="3">
        <v>0</v>
      </c>
      <c r="BS233" s="3">
        <v>0</v>
      </c>
      <c r="BT233" s="3">
        <v>0</v>
      </c>
      <c r="BU233" s="3">
        <v>0</v>
      </c>
      <c r="BV233" s="3">
        <v>0</v>
      </c>
      <c r="BW233" s="3">
        <v>0</v>
      </c>
      <c r="BX233" s="3">
        <v>0</v>
      </c>
      <c r="BY233" s="1" t="s">
        <v>157</v>
      </c>
      <c r="CH233" s="7"/>
      <c r="CU233" s="1" t="s">
        <v>154</v>
      </c>
      <c r="CV233" s="1" t="s">
        <v>154</v>
      </c>
      <c r="CW233" s="3">
        <v>75</v>
      </c>
      <c r="CX233" s="3">
        <v>80</v>
      </c>
      <c r="CY233" s="11">
        <f t="shared" si="270"/>
        <v>106.66666666666667</v>
      </c>
      <c r="CZ233" s="3">
        <v>22</v>
      </c>
      <c r="DA233" s="1" t="s">
        <v>160</v>
      </c>
      <c r="DB233" s="3">
        <v>3</v>
      </c>
      <c r="DC233" s="3">
        <v>4</v>
      </c>
      <c r="DD233" s="7">
        <f t="shared" si="266"/>
        <v>3.5</v>
      </c>
      <c r="DE233" s="1" t="s">
        <v>158</v>
      </c>
      <c r="DF233" s="3">
        <v>1</v>
      </c>
      <c r="DG233" s="3">
        <v>1</v>
      </c>
      <c r="DH233" s="3">
        <v>0</v>
      </c>
      <c r="DI233" s="3">
        <v>0</v>
      </c>
      <c r="DJ233" s="3">
        <v>0</v>
      </c>
      <c r="DK233" s="3">
        <v>0</v>
      </c>
      <c r="DL233" s="3">
        <v>0</v>
      </c>
      <c r="DM233" s="3">
        <v>0</v>
      </c>
      <c r="DN233" s="3">
        <v>0</v>
      </c>
      <c r="DO233" s="3">
        <v>0</v>
      </c>
      <c r="DP233" s="3">
        <v>0</v>
      </c>
      <c r="DQ233" s="1" t="s">
        <v>154</v>
      </c>
      <c r="DR233" s="1" t="s">
        <v>154</v>
      </c>
      <c r="DT233" s="3">
        <v>90</v>
      </c>
      <c r="DU233" s="5">
        <v>90</v>
      </c>
      <c r="DV233" s="3">
        <v>22</v>
      </c>
      <c r="DW233" s="1" t="s">
        <v>160</v>
      </c>
      <c r="DX233" s="3">
        <v>3</v>
      </c>
      <c r="DY233" s="3">
        <v>4</v>
      </c>
      <c r="DZ233" s="7">
        <f t="shared" si="267"/>
        <v>3.5</v>
      </c>
      <c r="EA233" s="1" t="s">
        <v>158</v>
      </c>
      <c r="EB233" s="3">
        <v>1</v>
      </c>
      <c r="EC233" s="3">
        <v>1</v>
      </c>
      <c r="ED233" s="3">
        <v>0</v>
      </c>
      <c r="EE233" s="3">
        <v>0</v>
      </c>
      <c r="EF233" s="3">
        <v>0</v>
      </c>
      <c r="EG233" s="3">
        <v>0</v>
      </c>
      <c r="EH233" s="3">
        <v>0</v>
      </c>
      <c r="EI233" s="3">
        <v>0</v>
      </c>
      <c r="EJ233" s="3">
        <v>0</v>
      </c>
      <c r="EK233" s="3">
        <v>0</v>
      </c>
      <c r="EL233" s="3">
        <v>0</v>
      </c>
      <c r="EM233" s="1" t="s">
        <v>154</v>
      </c>
      <c r="EN233" s="1" t="s">
        <v>154</v>
      </c>
      <c r="EP233" s="5">
        <v>380</v>
      </c>
      <c r="EQ233" s="3">
        <v>380</v>
      </c>
      <c r="ER233" s="3">
        <v>22</v>
      </c>
      <c r="ES233" s="1" t="s">
        <v>160</v>
      </c>
      <c r="ET233" s="3">
        <v>3</v>
      </c>
      <c r="EU233" s="3">
        <v>4</v>
      </c>
      <c r="EV233" s="7">
        <f t="shared" si="264"/>
        <v>3.5</v>
      </c>
      <c r="EW233" s="1" t="s">
        <v>158</v>
      </c>
      <c r="EX233" s="3">
        <v>1</v>
      </c>
      <c r="EY233" s="3">
        <v>1</v>
      </c>
      <c r="EZ233" s="3">
        <v>0</v>
      </c>
      <c r="FA233" s="3">
        <v>0</v>
      </c>
      <c r="FB233" s="3">
        <v>0</v>
      </c>
      <c r="FC233" s="3">
        <v>0</v>
      </c>
      <c r="FD233" s="3">
        <v>0</v>
      </c>
      <c r="FE233" s="3">
        <v>0</v>
      </c>
      <c r="FF233" s="3">
        <v>0</v>
      </c>
      <c r="FG233" s="3">
        <v>0</v>
      </c>
      <c r="FH233" s="3">
        <v>0</v>
      </c>
      <c r="FI233" s="1" t="s">
        <v>613</v>
      </c>
      <c r="FJ233" s="1">
        <v>21859919</v>
      </c>
      <c r="FK233" s="1" t="s">
        <v>614</v>
      </c>
      <c r="FL233" s="1" t="s">
        <v>615</v>
      </c>
      <c r="FM233" s="1">
        <v>133</v>
      </c>
    </row>
    <row r="234" spans="1:169" x14ac:dyDescent="0.25">
      <c r="A234" s="1" t="s">
        <v>1032</v>
      </c>
      <c r="B234" s="1" t="s">
        <v>169</v>
      </c>
      <c r="C234" s="1" t="s">
        <v>1141</v>
      </c>
      <c r="D234" s="3" t="s">
        <v>1289</v>
      </c>
      <c r="E234" s="12" t="s">
        <v>1200</v>
      </c>
      <c r="F234" s="3" t="s">
        <v>1261</v>
      </c>
      <c r="G234" s="1" t="s">
        <v>684</v>
      </c>
      <c r="H234" s="1" t="s">
        <v>1603</v>
      </c>
      <c r="I234" s="1" t="s">
        <v>152</v>
      </c>
      <c r="J234" s="1" t="s">
        <v>159</v>
      </c>
      <c r="K234" s="1" t="s">
        <v>154</v>
      </c>
      <c r="L234" s="1" t="s">
        <v>154</v>
      </c>
      <c r="N234" s="3">
        <v>370</v>
      </c>
      <c r="O234" s="5">
        <v>370</v>
      </c>
      <c r="P234" s="3">
        <v>22</v>
      </c>
      <c r="Q234" s="1" t="s">
        <v>160</v>
      </c>
      <c r="R234" s="3">
        <v>4</v>
      </c>
      <c r="S234" s="3">
        <v>5</v>
      </c>
      <c r="T234" s="7">
        <f t="shared" si="268"/>
        <v>4.5</v>
      </c>
      <c r="U234" s="1" t="s">
        <v>605</v>
      </c>
      <c r="V234" s="3">
        <v>1</v>
      </c>
      <c r="W234" s="3">
        <v>1</v>
      </c>
      <c r="X234" s="3">
        <v>0</v>
      </c>
      <c r="Y234" s="3">
        <v>1</v>
      </c>
      <c r="Z234" s="3">
        <v>1</v>
      </c>
      <c r="AA234" s="3">
        <v>0</v>
      </c>
      <c r="AB234" s="3">
        <v>0</v>
      </c>
      <c r="AC234" s="3">
        <v>0</v>
      </c>
      <c r="AD234" s="3">
        <v>0</v>
      </c>
      <c r="AE234" s="3">
        <v>0</v>
      </c>
      <c r="AF234" s="3">
        <v>0</v>
      </c>
      <c r="AG234" s="1" t="s">
        <v>154</v>
      </c>
      <c r="AH234" s="1" t="s">
        <v>154</v>
      </c>
      <c r="AJ234" s="3">
        <v>380</v>
      </c>
      <c r="AK234" s="5">
        <v>380</v>
      </c>
      <c r="AL234" s="3">
        <v>22</v>
      </c>
      <c r="AM234" s="1" t="s">
        <v>160</v>
      </c>
      <c r="AN234" s="3">
        <v>4</v>
      </c>
      <c r="AO234" s="3">
        <v>6</v>
      </c>
      <c r="AP234" s="7">
        <f t="shared" si="269"/>
        <v>5</v>
      </c>
      <c r="AQ234" s="1" t="s">
        <v>605</v>
      </c>
      <c r="AR234" s="3">
        <v>1</v>
      </c>
      <c r="AS234" s="3">
        <v>1</v>
      </c>
      <c r="AT234" s="3">
        <v>0</v>
      </c>
      <c r="AU234" s="3">
        <v>1</v>
      </c>
      <c r="AV234" s="3">
        <v>1</v>
      </c>
      <c r="AW234" s="3">
        <v>0</v>
      </c>
      <c r="AX234" s="3">
        <v>0</v>
      </c>
      <c r="AY234" s="3">
        <v>0</v>
      </c>
      <c r="AZ234" s="3">
        <v>0</v>
      </c>
      <c r="BA234" s="3">
        <v>0</v>
      </c>
      <c r="BB234" s="3">
        <v>0</v>
      </c>
      <c r="BC234" s="1" t="s">
        <v>154</v>
      </c>
      <c r="BD234" s="1" t="s">
        <v>154</v>
      </c>
      <c r="BF234" s="3">
        <v>90</v>
      </c>
      <c r="BG234" s="5">
        <v>90</v>
      </c>
      <c r="BH234" s="3">
        <v>22</v>
      </c>
      <c r="BI234" s="1" t="s">
        <v>160</v>
      </c>
      <c r="BJ234" s="3">
        <v>2</v>
      </c>
      <c r="BK234" s="3">
        <v>3</v>
      </c>
      <c r="BL234" s="7">
        <f t="shared" si="265"/>
        <v>2.5</v>
      </c>
      <c r="BM234" s="1" t="s">
        <v>158</v>
      </c>
      <c r="BN234" s="3">
        <v>1</v>
      </c>
      <c r="BO234" s="3">
        <v>1</v>
      </c>
      <c r="BP234" s="3">
        <v>0</v>
      </c>
      <c r="BQ234" s="3">
        <v>0</v>
      </c>
      <c r="BR234" s="3">
        <v>0</v>
      </c>
      <c r="BS234" s="3">
        <v>0</v>
      </c>
      <c r="BT234" s="3">
        <v>0</v>
      </c>
      <c r="BU234" s="3">
        <v>0</v>
      </c>
      <c r="BV234" s="3">
        <v>0</v>
      </c>
      <c r="BW234" s="3">
        <v>0</v>
      </c>
      <c r="BX234" s="3">
        <v>0</v>
      </c>
      <c r="BY234" s="1" t="s">
        <v>157</v>
      </c>
      <c r="CH234" s="7"/>
      <c r="CU234" s="1" t="s">
        <v>154</v>
      </c>
      <c r="CV234" s="1" t="s">
        <v>154</v>
      </c>
      <c r="CW234" s="3">
        <v>80</v>
      </c>
      <c r="CX234" s="3">
        <v>90</v>
      </c>
      <c r="CY234" s="11">
        <f t="shared" si="270"/>
        <v>112.5</v>
      </c>
      <c r="CZ234" s="3">
        <v>22</v>
      </c>
      <c r="DA234" s="1" t="s">
        <v>160</v>
      </c>
      <c r="DB234" s="3">
        <v>2</v>
      </c>
      <c r="DC234" s="3">
        <v>3</v>
      </c>
      <c r="DD234" s="7">
        <f t="shared" si="266"/>
        <v>2.5</v>
      </c>
      <c r="DE234" s="1" t="s">
        <v>158</v>
      </c>
      <c r="DF234" s="3">
        <v>1</v>
      </c>
      <c r="DG234" s="3">
        <v>1</v>
      </c>
      <c r="DH234" s="3">
        <v>0</v>
      </c>
      <c r="DI234" s="3">
        <v>0</v>
      </c>
      <c r="DJ234" s="3">
        <v>0</v>
      </c>
      <c r="DK234" s="3">
        <v>0</v>
      </c>
      <c r="DL234" s="3">
        <v>0</v>
      </c>
      <c r="DM234" s="3">
        <v>0</v>
      </c>
      <c r="DN234" s="3">
        <v>0</v>
      </c>
      <c r="DO234" s="3">
        <v>0</v>
      </c>
      <c r="DP234" s="3">
        <v>0</v>
      </c>
      <c r="DQ234" s="1" t="s">
        <v>154</v>
      </c>
      <c r="DR234" s="1" t="s">
        <v>154</v>
      </c>
      <c r="DT234" s="3">
        <v>90</v>
      </c>
      <c r="DU234" s="5">
        <v>90</v>
      </c>
      <c r="DV234" s="3">
        <v>22</v>
      </c>
      <c r="DW234" s="1" t="s">
        <v>160</v>
      </c>
      <c r="DX234" s="3">
        <v>3</v>
      </c>
      <c r="DY234" s="3">
        <v>4</v>
      </c>
      <c r="DZ234" s="7">
        <f t="shared" si="267"/>
        <v>3.5</v>
      </c>
      <c r="EA234" s="1" t="s">
        <v>158</v>
      </c>
      <c r="EB234" s="3">
        <v>1</v>
      </c>
      <c r="EC234" s="3">
        <v>1</v>
      </c>
      <c r="ED234" s="3">
        <v>0</v>
      </c>
      <c r="EE234" s="3">
        <v>0</v>
      </c>
      <c r="EF234" s="3">
        <v>0</v>
      </c>
      <c r="EG234" s="3">
        <v>0</v>
      </c>
      <c r="EH234" s="3">
        <v>0</v>
      </c>
      <c r="EI234" s="3">
        <v>0</v>
      </c>
      <c r="EJ234" s="3">
        <v>0</v>
      </c>
      <c r="EK234" s="3">
        <v>0</v>
      </c>
      <c r="EL234" s="3">
        <v>0</v>
      </c>
      <c r="EM234" s="1" t="s">
        <v>154</v>
      </c>
      <c r="EN234" s="1" t="s">
        <v>157</v>
      </c>
      <c r="EO234" s="3">
        <v>12</v>
      </c>
      <c r="EP234" s="5">
        <v>400</v>
      </c>
      <c r="EQ234" s="9">
        <f>EP234/EO234*10</f>
        <v>333.33333333333337</v>
      </c>
      <c r="ER234" s="3">
        <v>22</v>
      </c>
      <c r="ES234" s="1" t="s">
        <v>160</v>
      </c>
      <c r="ET234" s="3">
        <v>3</v>
      </c>
      <c r="EU234" s="3">
        <v>4</v>
      </c>
      <c r="EV234" s="7">
        <f t="shared" si="264"/>
        <v>3.5</v>
      </c>
      <c r="EW234" s="1" t="s">
        <v>172</v>
      </c>
      <c r="EX234" s="3">
        <v>1</v>
      </c>
      <c r="EY234" s="3">
        <v>0</v>
      </c>
      <c r="EZ234" s="3">
        <v>0</v>
      </c>
      <c r="FA234" s="3">
        <v>0</v>
      </c>
      <c r="FB234" s="3">
        <v>0</v>
      </c>
      <c r="FC234" s="3">
        <v>0</v>
      </c>
      <c r="FD234" s="3">
        <v>0</v>
      </c>
      <c r="FE234" s="3">
        <v>0</v>
      </c>
      <c r="FF234" s="3">
        <v>0</v>
      </c>
      <c r="FG234" s="3">
        <v>0</v>
      </c>
      <c r="FH234" s="3">
        <v>0</v>
      </c>
      <c r="FI234" s="1" t="s">
        <v>619</v>
      </c>
      <c r="FJ234" s="1">
        <v>21888471</v>
      </c>
      <c r="FK234" s="1" t="s">
        <v>685</v>
      </c>
      <c r="FL234" s="1" t="s">
        <v>686</v>
      </c>
      <c r="FM234" s="1">
        <v>161</v>
      </c>
    </row>
    <row r="235" spans="1:169" x14ac:dyDescent="0.25">
      <c r="A235" s="1" t="s">
        <v>1033</v>
      </c>
      <c r="B235" s="1" t="s">
        <v>169</v>
      </c>
      <c r="C235" s="1" t="s">
        <v>1141</v>
      </c>
      <c r="D235" s="3" t="s">
        <v>1289</v>
      </c>
      <c r="E235" s="12" t="s">
        <v>1200</v>
      </c>
      <c r="F235" s="3" t="s">
        <v>1261</v>
      </c>
      <c r="G235" s="1" t="s">
        <v>684</v>
      </c>
      <c r="H235" s="1" t="s">
        <v>1604</v>
      </c>
      <c r="I235" s="1" t="s">
        <v>162</v>
      </c>
      <c r="J235" s="1" t="s">
        <v>159</v>
      </c>
      <c r="K235" s="1" t="s">
        <v>154</v>
      </c>
      <c r="L235" s="1" t="s">
        <v>154</v>
      </c>
      <c r="N235" s="3">
        <v>370</v>
      </c>
      <c r="O235" s="5">
        <v>370</v>
      </c>
      <c r="P235" s="3">
        <v>22</v>
      </c>
      <c r="Q235" s="1" t="s">
        <v>160</v>
      </c>
      <c r="R235" s="3">
        <v>3</v>
      </c>
      <c r="S235" s="3">
        <v>6</v>
      </c>
      <c r="T235" s="7">
        <f t="shared" si="268"/>
        <v>4.5</v>
      </c>
      <c r="U235" s="1" t="s">
        <v>605</v>
      </c>
      <c r="V235" s="3">
        <v>1</v>
      </c>
      <c r="W235" s="3">
        <v>1</v>
      </c>
      <c r="X235" s="3">
        <v>0</v>
      </c>
      <c r="Y235" s="3">
        <v>1</v>
      </c>
      <c r="Z235" s="3">
        <v>1</v>
      </c>
      <c r="AA235" s="3">
        <v>0</v>
      </c>
      <c r="AB235" s="3">
        <v>0</v>
      </c>
      <c r="AC235" s="3">
        <v>0</v>
      </c>
      <c r="AD235" s="3">
        <v>0</v>
      </c>
      <c r="AE235" s="3">
        <v>0</v>
      </c>
      <c r="AF235" s="3">
        <v>0</v>
      </c>
      <c r="AG235" s="1" t="s">
        <v>154</v>
      </c>
      <c r="AH235" s="1" t="s">
        <v>154</v>
      </c>
      <c r="AJ235" s="3">
        <v>380</v>
      </c>
      <c r="AK235" s="5">
        <v>380</v>
      </c>
      <c r="AL235" s="3">
        <v>22</v>
      </c>
      <c r="AM235" s="1" t="s">
        <v>160</v>
      </c>
      <c r="AN235" s="3">
        <v>3</v>
      </c>
      <c r="AO235" s="3">
        <v>6</v>
      </c>
      <c r="AP235" s="7">
        <f t="shared" si="269"/>
        <v>4.5</v>
      </c>
      <c r="AQ235" s="1" t="s">
        <v>605</v>
      </c>
      <c r="AR235" s="3">
        <v>1</v>
      </c>
      <c r="AS235" s="3">
        <v>1</v>
      </c>
      <c r="AT235" s="3">
        <v>0</v>
      </c>
      <c r="AU235" s="3">
        <v>1</v>
      </c>
      <c r="AV235" s="3">
        <v>1</v>
      </c>
      <c r="AW235" s="3">
        <v>0</v>
      </c>
      <c r="AX235" s="3">
        <v>0</v>
      </c>
      <c r="AY235" s="3">
        <v>0</v>
      </c>
      <c r="AZ235" s="3">
        <v>0</v>
      </c>
      <c r="BA235" s="3">
        <v>0</v>
      </c>
      <c r="BB235" s="3">
        <v>0</v>
      </c>
      <c r="BC235" s="1" t="s">
        <v>154</v>
      </c>
      <c r="BD235" s="1" t="s">
        <v>154</v>
      </c>
      <c r="BF235" s="3">
        <v>80</v>
      </c>
      <c r="BG235" s="5">
        <v>80</v>
      </c>
      <c r="BH235" s="3">
        <v>22</v>
      </c>
      <c r="BI235" s="1" t="s">
        <v>160</v>
      </c>
      <c r="BJ235" s="3">
        <v>2</v>
      </c>
      <c r="BK235" s="3">
        <v>3</v>
      </c>
      <c r="BL235" s="7">
        <f t="shared" si="265"/>
        <v>2.5</v>
      </c>
      <c r="BM235" s="1" t="s">
        <v>158</v>
      </c>
      <c r="BN235" s="3">
        <v>1</v>
      </c>
      <c r="BO235" s="3">
        <v>1</v>
      </c>
      <c r="BP235" s="3">
        <v>0</v>
      </c>
      <c r="BQ235" s="3">
        <v>0</v>
      </c>
      <c r="BR235" s="3">
        <v>0</v>
      </c>
      <c r="BS235" s="3">
        <v>0</v>
      </c>
      <c r="BT235" s="3">
        <v>0</v>
      </c>
      <c r="BU235" s="3">
        <v>0</v>
      </c>
      <c r="BV235" s="3">
        <v>0</v>
      </c>
      <c r="BW235" s="3">
        <v>0</v>
      </c>
      <c r="BX235" s="3">
        <v>0</v>
      </c>
      <c r="BY235" s="1" t="s">
        <v>157</v>
      </c>
      <c r="CH235" s="7"/>
      <c r="CU235" s="1" t="s">
        <v>154</v>
      </c>
      <c r="CV235" s="1" t="s">
        <v>154</v>
      </c>
      <c r="CW235" s="3">
        <v>75</v>
      </c>
      <c r="CX235" s="3">
        <v>80</v>
      </c>
      <c r="CY235" s="11">
        <f t="shared" si="270"/>
        <v>106.66666666666667</v>
      </c>
      <c r="CZ235" s="3">
        <v>22</v>
      </c>
      <c r="DA235" s="1" t="s">
        <v>160</v>
      </c>
      <c r="DB235" s="3">
        <v>2</v>
      </c>
      <c r="DC235" s="3">
        <v>3</v>
      </c>
      <c r="DD235" s="7">
        <f t="shared" si="266"/>
        <v>2.5</v>
      </c>
      <c r="DE235" s="1" t="s">
        <v>158</v>
      </c>
      <c r="DF235" s="3">
        <v>1</v>
      </c>
      <c r="DG235" s="3">
        <v>1</v>
      </c>
      <c r="DH235" s="3">
        <v>0</v>
      </c>
      <c r="DI235" s="3">
        <v>0</v>
      </c>
      <c r="DJ235" s="3">
        <v>0</v>
      </c>
      <c r="DK235" s="3">
        <v>0</v>
      </c>
      <c r="DL235" s="3">
        <v>0</v>
      </c>
      <c r="DM235" s="3">
        <v>0</v>
      </c>
      <c r="DN235" s="3">
        <v>0</v>
      </c>
      <c r="DO235" s="3">
        <v>0</v>
      </c>
      <c r="DP235" s="3">
        <v>0</v>
      </c>
      <c r="DQ235" s="1" t="s">
        <v>154</v>
      </c>
      <c r="DR235" s="1" t="s">
        <v>154</v>
      </c>
      <c r="DT235" s="3">
        <v>90</v>
      </c>
      <c r="DU235" s="5">
        <v>90</v>
      </c>
      <c r="DV235" s="3">
        <v>22</v>
      </c>
      <c r="DW235" s="1" t="s">
        <v>160</v>
      </c>
      <c r="DX235" s="3">
        <v>2</v>
      </c>
      <c r="DY235" s="3">
        <v>3</v>
      </c>
      <c r="DZ235" s="7">
        <f t="shared" si="267"/>
        <v>2.5</v>
      </c>
      <c r="EA235" s="1" t="s">
        <v>158</v>
      </c>
      <c r="EB235" s="3">
        <v>1</v>
      </c>
      <c r="EC235" s="3">
        <v>1</v>
      </c>
      <c r="ED235" s="3">
        <v>0</v>
      </c>
      <c r="EE235" s="3">
        <v>0</v>
      </c>
      <c r="EF235" s="3">
        <v>0</v>
      </c>
      <c r="EG235" s="3">
        <v>0</v>
      </c>
      <c r="EH235" s="3">
        <v>0</v>
      </c>
      <c r="EI235" s="3">
        <v>0</v>
      </c>
      <c r="EJ235" s="3">
        <v>0</v>
      </c>
      <c r="EK235" s="3">
        <v>0</v>
      </c>
      <c r="EL235" s="3">
        <v>0</v>
      </c>
      <c r="EM235" s="1" t="s">
        <v>154</v>
      </c>
      <c r="EN235" s="1" t="s">
        <v>157</v>
      </c>
      <c r="EO235" s="3">
        <v>12</v>
      </c>
      <c r="EP235" s="5">
        <v>400</v>
      </c>
      <c r="EQ235" s="9">
        <f>EP235/EO235*10</f>
        <v>333.33333333333337</v>
      </c>
      <c r="ER235" s="3">
        <v>22</v>
      </c>
      <c r="ES235" s="1" t="s">
        <v>160</v>
      </c>
      <c r="ET235" s="3">
        <v>2</v>
      </c>
      <c r="EU235" s="3">
        <v>3</v>
      </c>
      <c r="EV235" s="7">
        <f t="shared" si="264"/>
        <v>2.5</v>
      </c>
      <c r="EW235" s="1" t="s">
        <v>172</v>
      </c>
      <c r="EX235" s="3">
        <v>1</v>
      </c>
      <c r="EY235" s="3">
        <v>0</v>
      </c>
      <c r="EZ235" s="3">
        <v>0</v>
      </c>
      <c r="FA235" s="3">
        <v>0</v>
      </c>
      <c r="FB235" s="3">
        <v>0</v>
      </c>
      <c r="FC235" s="3">
        <v>0</v>
      </c>
      <c r="FD235" s="3">
        <v>0</v>
      </c>
      <c r="FE235" s="3">
        <v>0</v>
      </c>
      <c r="FF235" s="3">
        <v>0</v>
      </c>
      <c r="FG235" s="3">
        <v>0</v>
      </c>
      <c r="FH235" s="3">
        <v>0</v>
      </c>
      <c r="FI235" s="1" t="s">
        <v>619</v>
      </c>
      <c r="FJ235" s="1">
        <v>21888473</v>
      </c>
      <c r="FK235" s="1" t="s">
        <v>687</v>
      </c>
      <c r="FL235" s="1" t="s">
        <v>688</v>
      </c>
      <c r="FM235" s="1">
        <v>162</v>
      </c>
    </row>
    <row r="236" spans="1:169" x14ac:dyDescent="0.25">
      <c r="A236" s="1" t="s">
        <v>1034</v>
      </c>
      <c r="B236" s="1" t="s">
        <v>169</v>
      </c>
      <c r="C236" s="1" t="s">
        <v>1141</v>
      </c>
      <c r="D236" s="3" t="s">
        <v>1289</v>
      </c>
      <c r="E236" s="12" t="s">
        <v>1200</v>
      </c>
      <c r="F236" s="3" t="s">
        <v>1261</v>
      </c>
      <c r="G236" s="1" t="s">
        <v>684</v>
      </c>
      <c r="H236" s="1" t="s">
        <v>1605</v>
      </c>
      <c r="I236" s="1" t="s">
        <v>162</v>
      </c>
      <c r="J236" s="1" t="s">
        <v>159</v>
      </c>
      <c r="K236" s="1" t="s">
        <v>154</v>
      </c>
      <c r="L236" s="1" t="s">
        <v>154</v>
      </c>
      <c r="N236" s="3">
        <v>360</v>
      </c>
      <c r="O236" s="5">
        <v>360</v>
      </c>
      <c r="P236" s="3">
        <v>22</v>
      </c>
      <c r="Q236" s="1" t="s">
        <v>160</v>
      </c>
      <c r="R236" s="3">
        <v>2</v>
      </c>
      <c r="S236" s="3">
        <v>5</v>
      </c>
      <c r="T236" s="7">
        <f t="shared" si="268"/>
        <v>3.5</v>
      </c>
      <c r="U236" s="1" t="s">
        <v>605</v>
      </c>
      <c r="V236" s="3">
        <v>1</v>
      </c>
      <c r="W236" s="3">
        <v>1</v>
      </c>
      <c r="X236" s="3">
        <v>0</v>
      </c>
      <c r="Y236" s="3">
        <v>1</v>
      </c>
      <c r="Z236" s="3">
        <v>1</v>
      </c>
      <c r="AA236" s="3">
        <v>0</v>
      </c>
      <c r="AB236" s="3">
        <v>0</v>
      </c>
      <c r="AC236" s="3">
        <v>0</v>
      </c>
      <c r="AD236" s="3">
        <v>0</v>
      </c>
      <c r="AE236" s="3">
        <v>0</v>
      </c>
      <c r="AF236" s="3">
        <v>0</v>
      </c>
      <c r="AG236" s="1" t="s">
        <v>154</v>
      </c>
      <c r="AH236" s="1" t="s">
        <v>154</v>
      </c>
      <c r="AJ236" s="3">
        <v>380</v>
      </c>
      <c r="AK236" s="5">
        <v>380</v>
      </c>
      <c r="AL236" s="3">
        <v>22</v>
      </c>
      <c r="AM236" s="1" t="s">
        <v>160</v>
      </c>
      <c r="AN236" s="3">
        <v>2</v>
      </c>
      <c r="AO236" s="3">
        <v>5</v>
      </c>
      <c r="AP236" s="7">
        <f t="shared" si="269"/>
        <v>3.5</v>
      </c>
      <c r="AQ236" s="1" t="s">
        <v>605</v>
      </c>
      <c r="AR236" s="3">
        <v>1</v>
      </c>
      <c r="AS236" s="3">
        <v>1</v>
      </c>
      <c r="AT236" s="3">
        <v>0</v>
      </c>
      <c r="AU236" s="3">
        <v>1</v>
      </c>
      <c r="AV236" s="3">
        <v>1</v>
      </c>
      <c r="AW236" s="3">
        <v>0</v>
      </c>
      <c r="AX236" s="3">
        <v>0</v>
      </c>
      <c r="AY236" s="3">
        <v>0</v>
      </c>
      <c r="AZ236" s="3">
        <v>0</v>
      </c>
      <c r="BA236" s="3">
        <v>0</v>
      </c>
      <c r="BB236" s="3">
        <v>0</v>
      </c>
      <c r="BC236" s="1" t="s">
        <v>154</v>
      </c>
      <c r="BD236" s="1" t="s">
        <v>154</v>
      </c>
      <c r="BF236" s="3">
        <v>80</v>
      </c>
      <c r="BG236" s="5">
        <v>80</v>
      </c>
      <c r="BH236" s="3">
        <v>22</v>
      </c>
      <c r="BI236" s="1" t="s">
        <v>160</v>
      </c>
      <c r="BJ236" s="3">
        <v>2</v>
      </c>
      <c r="BK236" s="3">
        <v>3</v>
      </c>
      <c r="BL236" s="7">
        <f t="shared" si="265"/>
        <v>2.5</v>
      </c>
      <c r="BM236" s="1" t="s">
        <v>172</v>
      </c>
      <c r="BN236" s="3">
        <v>1</v>
      </c>
      <c r="BO236" s="3">
        <v>0</v>
      </c>
      <c r="BP236" s="3">
        <v>0</v>
      </c>
      <c r="BQ236" s="3">
        <v>0</v>
      </c>
      <c r="BR236" s="3">
        <v>0</v>
      </c>
      <c r="BS236" s="3">
        <v>0</v>
      </c>
      <c r="BT236" s="3">
        <v>0</v>
      </c>
      <c r="BU236" s="3">
        <v>0</v>
      </c>
      <c r="BV236" s="3">
        <v>0</v>
      </c>
      <c r="BW236" s="3">
        <v>0</v>
      </c>
      <c r="BX236" s="3">
        <v>0</v>
      </c>
      <c r="BY236" s="1" t="s">
        <v>157</v>
      </c>
      <c r="CH236" s="7"/>
      <c r="CU236" s="1" t="s">
        <v>154</v>
      </c>
      <c r="CV236" s="1" t="s">
        <v>154</v>
      </c>
      <c r="CW236" s="3">
        <v>80</v>
      </c>
      <c r="CX236" s="3">
        <v>100</v>
      </c>
      <c r="CY236" s="11">
        <f t="shared" si="270"/>
        <v>125</v>
      </c>
      <c r="CZ236" s="3">
        <v>22</v>
      </c>
      <c r="DA236" s="1" t="s">
        <v>160</v>
      </c>
      <c r="DB236" s="3">
        <v>2</v>
      </c>
      <c r="DC236" s="3">
        <v>3</v>
      </c>
      <c r="DD236" s="7">
        <f t="shared" si="266"/>
        <v>2.5</v>
      </c>
      <c r="DE236" s="1" t="s">
        <v>172</v>
      </c>
      <c r="DF236" s="3">
        <v>1</v>
      </c>
      <c r="DG236" s="3">
        <v>0</v>
      </c>
      <c r="DH236" s="3">
        <v>0</v>
      </c>
      <c r="DI236" s="3">
        <v>0</v>
      </c>
      <c r="DJ236" s="3">
        <v>0</v>
      </c>
      <c r="DK236" s="3">
        <v>0</v>
      </c>
      <c r="DL236" s="3">
        <v>0</v>
      </c>
      <c r="DM236" s="3">
        <v>0</v>
      </c>
      <c r="DN236" s="3">
        <v>0</v>
      </c>
      <c r="DO236" s="3">
        <v>0</v>
      </c>
      <c r="DP236" s="3">
        <v>0</v>
      </c>
      <c r="DQ236" s="1" t="s">
        <v>154</v>
      </c>
      <c r="DR236" s="1" t="s">
        <v>154</v>
      </c>
      <c r="DT236" s="3">
        <v>90</v>
      </c>
      <c r="DU236" s="5">
        <v>90</v>
      </c>
      <c r="DV236" s="3">
        <v>22</v>
      </c>
      <c r="DW236" s="1" t="s">
        <v>160</v>
      </c>
      <c r="DX236" s="3">
        <v>3</v>
      </c>
      <c r="DY236" s="3">
        <v>3</v>
      </c>
      <c r="DZ236" s="7">
        <f t="shared" si="267"/>
        <v>3</v>
      </c>
      <c r="EA236" s="1" t="s">
        <v>172</v>
      </c>
      <c r="EB236" s="3">
        <v>1</v>
      </c>
      <c r="EC236" s="3">
        <v>0</v>
      </c>
      <c r="ED236" s="3">
        <v>0</v>
      </c>
      <c r="EE236" s="3">
        <v>0</v>
      </c>
      <c r="EF236" s="3">
        <v>0</v>
      </c>
      <c r="EG236" s="3">
        <v>0</v>
      </c>
      <c r="EH236" s="3">
        <v>0</v>
      </c>
      <c r="EI236" s="3">
        <v>0</v>
      </c>
      <c r="EJ236" s="3">
        <v>0</v>
      </c>
      <c r="EK236" s="3">
        <v>0</v>
      </c>
      <c r="EL236" s="3">
        <v>0</v>
      </c>
      <c r="EM236" s="1" t="s">
        <v>154</v>
      </c>
      <c r="EN236" s="1" t="s">
        <v>157</v>
      </c>
      <c r="EO236" s="3">
        <v>12</v>
      </c>
      <c r="EP236" s="5">
        <v>400</v>
      </c>
      <c r="EQ236" s="9">
        <f>EP236/EO236*10</f>
        <v>333.33333333333337</v>
      </c>
      <c r="ER236" s="3">
        <v>22</v>
      </c>
      <c r="ES236" s="1" t="s">
        <v>160</v>
      </c>
      <c r="ET236" s="3">
        <v>2</v>
      </c>
      <c r="EU236" s="3">
        <v>3</v>
      </c>
      <c r="EV236" s="7">
        <f t="shared" si="264"/>
        <v>2.5</v>
      </c>
      <c r="EW236" s="1" t="s">
        <v>172</v>
      </c>
      <c r="EX236" s="3">
        <v>1</v>
      </c>
      <c r="EY236" s="3">
        <v>0</v>
      </c>
      <c r="EZ236" s="3">
        <v>0</v>
      </c>
      <c r="FA236" s="3">
        <v>0</v>
      </c>
      <c r="FB236" s="3">
        <v>0</v>
      </c>
      <c r="FC236" s="3">
        <v>0</v>
      </c>
      <c r="FD236" s="3">
        <v>0</v>
      </c>
      <c r="FE236" s="3">
        <v>0</v>
      </c>
      <c r="FF236" s="3">
        <v>0</v>
      </c>
      <c r="FG236" s="3">
        <v>0</v>
      </c>
      <c r="FH236" s="3">
        <v>0</v>
      </c>
      <c r="FI236" s="1" t="s">
        <v>619</v>
      </c>
      <c r="FJ236" s="1">
        <v>21888474</v>
      </c>
      <c r="FK236" s="1" t="s">
        <v>689</v>
      </c>
      <c r="FL236" s="1" t="s">
        <v>690</v>
      </c>
      <c r="FM236" s="1">
        <v>163</v>
      </c>
    </row>
    <row r="237" spans="1:169" x14ac:dyDescent="0.25">
      <c r="A237" s="1" t="s">
        <v>1069</v>
      </c>
      <c r="B237" s="1" t="s">
        <v>175</v>
      </c>
      <c r="C237" s="1" t="s">
        <v>1141</v>
      </c>
      <c r="D237" s="3" t="s">
        <v>1289</v>
      </c>
      <c r="E237" s="12" t="s">
        <v>1200</v>
      </c>
      <c r="F237" s="3" t="s">
        <v>1261</v>
      </c>
      <c r="G237" s="1" t="s">
        <v>604</v>
      </c>
      <c r="H237" s="1" t="s">
        <v>902</v>
      </c>
      <c r="I237" s="1" t="s">
        <v>162</v>
      </c>
      <c r="J237" s="1" t="s">
        <v>159</v>
      </c>
      <c r="K237" s="1" t="s">
        <v>154</v>
      </c>
      <c r="L237" s="1" t="s">
        <v>154</v>
      </c>
      <c r="N237" s="3">
        <v>380</v>
      </c>
      <c r="O237" s="5">
        <v>380</v>
      </c>
      <c r="P237" s="3">
        <v>22</v>
      </c>
      <c r="Q237" s="1" t="s">
        <v>160</v>
      </c>
      <c r="R237" s="3">
        <v>5</v>
      </c>
      <c r="S237" s="3">
        <v>7</v>
      </c>
      <c r="T237" s="7">
        <f t="shared" si="268"/>
        <v>6</v>
      </c>
      <c r="U237" s="1" t="s">
        <v>156</v>
      </c>
      <c r="V237" s="3">
        <v>1</v>
      </c>
      <c r="W237" s="3">
        <v>0</v>
      </c>
      <c r="X237" s="3">
        <v>0</v>
      </c>
      <c r="Y237" s="3">
        <v>1</v>
      </c>
      <c r="Z237" s="3">
        <v>1</v>
      </c>
      <c r="AA237" s="3">
        <v>0</v>
      </c>
      <c r="AB237" s="3">
        <v>0</v>
      </c>
      <c r="AC237" s="3">
        <v>0</v>
      </c>
      <c r="AD237" s="3">
        <v>0</v>
      </c>
      <c r="AE237" s="3">
        <v>0</v>
      </c>
      <c r="AF237" s="3">
        <v>0</v>
      </c>
      <c r="AG237" s="1" t="s">
        <v>154</v>
      </c>
      <c r="AH237" s="1" t="s">
        <v>154</v>
      </c>
      <c r="AJ237" s="3">
        <v>380</v>
      </c>
      <c r="AK237" s="5">
        <v>380</v>
      </c>
      <c r="AL237" s="3">
        <v>22</v>
      </c>
      <c r="AM237" s="1" t="s">
        <v>160</v>
      </c>
      <c r="AN237" s="3">
        <v>5</v>
      </c>
      <c r="AO237" s="3">
        <v>7</v>
      </c>
      <c r="AP237" s="7">
        <f t="shared" si="269"/>
        <v>6</v>
      </c>
      <c r="AQ237" s="1" t="s">
        <v>605</v>
      </c>
      <c r="AR237" s="3">
        <v>1</v>
      </c>
      <c r="AS237" s="3">
        <v>1</v>
      </c>
      <c r="AT237" s="3">
        <v>0</v>
      </c>
      <c r="AU237" s="3">
        <v>1</v>
      </c>
      <c r="AV237" s="3">
        <v>1</v>
      </c>
      <c r="AW237" s="3">
        <v>0</v>
      </c>
      <c r="AX237" s="3">
        <v>0</v>
      </c>
      <c r="AY237" s="3">
        <v>0</v>
      </c>
      <c r="AZ237" s="3">
        <v>0</v>
      </c>
      <c r="BA237" s="3">
        <v>0</v>
      </c>
      <c r="BB237" s="3">
        <v>0</v>
      </c>
      <c r="BC237" s="1" t="s">
        <v>154</v>
      </c>
      <c r="BD237" s="1" t="s">
        <v>154</v>
      </c>
      <c r="BF237" s="3">
        <v>100</v>
      </c>
      <c r="BG237" s="5">
        <v>100</v>
      </c>
      <c r="BH237" s="3">
        <v>22</v>
      </c>
      <c r="BI237" s="1" t="s">
        <v>160</v>
      </c>
      <c r="BJ237" s="3">
        <v>5</v>
      </c>
      <c r="BK237" s="3">
        <v>7</v>
      </c>
      <c r="BL237" s="7">
        <f t="shared" si="265"/>
        <v>6</v>
      </c>
      <c r="BM237" s="1" t="s">
        <v>501</v>
      </c>
      <c r="BN237" s="3">
        <v>1</v>
      </c>
      <c r="BO237" s="3">
        <v>1</v>
      </c>
      <c r="BP237" s="3">
        <v>0</v>
      </c>
      <c r="BQ237" s="3">
        <v>1</v>
      </c>
      <c r="BR237" s="3">
        <v>0</v>
      </c>
      <c r="BS237" s="3">
        <v>0</v>
      </c>
      <c r="BT237" s="3">
        <v>0</v>
      </c>
      <c r="BU237" s="3">
        <v>0</v>
      </c>
      <c r="BV237" s="3">
        <v>0</v>
      </c>
      <c r="BW237" s="3">
        <v>0</v>
      </c>
      <c r="BX237" s="3">
        <v>0</v>
      </c>
      <c r="BY237" s="1" t="s">
        <v>157</v>
      </c>
      <c r="CH237" s="7"/>
      <c r="CU237" s="1" t="s">
        <v>154</v>
      </c>
      <c r="CV237" s="1" t="s">
        <v>154</v>
      </c>
      <c r="CW237" s="3">
        <v>80</v>
      </c>
      <c r="CX237" s="3">
        <v>100</v>
      </c>
      <c r="CY237" s="4">
        <f t="shared" si="270"/>
        <v>125</v>
      </c>
      <c r="CZ237" s="3">
        <v>22</v>
      </c>
      <c r="DA237" s="1" t="s">
        <v>160</v>
      </c>
      <c r="DB237" s="3">
        <v>3</v>
      </c>
      <c r="DC237" s="3">
        <v>4</v>
      </c>
      <c r="DD237" s="7">
        <f t="shared" si="266"/>
        <v>3.5</v>
      </c>
      <c r="DE237" s="1" t="s">
        <v>158</v>
      </c>
      <c r="DF237" s="3">
        <v>1</v>
      </c>
      <c r="DG237" s="3">
        <v>1</v>
      </c>
      <c r="DH237" s="3">
        <v>0</v>
      </c>
      <c r="DI237" s="3">
        <v>0</v>
      </c>
      <c r="DJ237" s="3">
        <v>0</v>
      </c>
      <c r="DK237" s="3">
        <v>0</v>
      </c>
      <c r="DL237" s="3">
        <v>0</v>
      </c>
      <c r="DM237" s="3">
        <v>0</v>
      </c>
      <c r="DN237" s="3">
        <v>0</v>
      </c>
      <c r="DO237" s="3">
        <v>0</v>
      </c>
      <c r="DP237" s="3">
        <v>0</v>
      </c>
      <c r="DQ237" s="1" t="s">
        <v>154</v>
      </c>
      <c r="DR237" s="1" t="s">
        <v>154</v>
      </c>
      <c r="DT237" s="3">
        <v>100</v>
      </c>
      <c r="DU237" s="5">
        <v>100</v>
      </c>
      <c r="DV237" s="3">
        <v>22</v>
      </c>
      <c r="DW237" s="1" t="s">
        <v>160</v>
      </c>
      <c r="DX237" s="3">
        <v>3</v>
      </c>
      <c r="DY237" s="3">
        <v>4</v>
      </c>
      <c r="DZ237" s="7">
        <f t="shared" si="267"/>
        <v>3.5</v>
      </c>
      <c r="EA237" s="1" t="s">
        <v>158</v>
      </c>
      <c r="EB237" s="3">
        <v>1</v>
      </c>
      <c r="EC237" s="3">
        <v>1</v>
      </c>
      <c r="ED237" s="3">
        <v>0</v>
      </c>
      <c r="EE237" s="3">
        <v>0</v>
      </c>
      <c r="EF237" s="3">
        <v>0</v>
      </c>
      <c r="EG237" s="3">
        <v>0</v>
      </c>
      <c r="EH237" s="3">
        <v>0</v>
      </c>
      <c r="EI237" s="3">
        <v>0</v>
      </c>
      <c r="EJ237" s="3">
        <v>0</v>
      </c>
      <c r="EK237" s="3">
        <v>0</v>
      </c>
      <c r="EL237" s="3">
        <v>0</v>
      </c>
      <c r="EM237" s="1" t="s">
        <v>154</v>
      </c>
      <c r="EN237" s="1" t="s">
        <v>154</v>
      </c>
      <c r="EP237" s="5">
        <v>380</v>
      </c>
      <c r="EQ237" s="3">
        <v>380</v>
      </c>
      <c r="ER237" s="3">
        <v>22</v>
      </c>
      <c r="ES237" s="1" t="s">
        <v>160</v>
      </c>
      <c r="ET237" s="3">
        <v>3</v>
      </c>
      <c r="EU237" s="3">
        <v>5</v>
      </c>
      <c r="EV237" s="7">
        <f t="shared" si="264"/>
        <v>4</v>
      </c>
      <c r="EW237" s="1" t="s">
        <v>172</v>
      </c>
      <c r="EX237" s="3">
        <v>1</v>
      </c>
      <c r="EY237" s="3">
        <v>0</v>
      </c>
      <c r="EZ237" s="3">
        <v>0</v>
      </c>
      <c r="FA237" s="3">
        <v>0</v>
      </c>
      <c r="FB237" s="3">
        <v>0</v>
      </c>
      <c r="FC237" s="3">
        <v>0</v>
      </c>
      <c r="FD237" s="3">
        <v>0</v>
      </c>
      <c r="FE237" s="3">
        <v>0</v>
      </c>
      <c r="FF237" s="3">
        <v>0</v>
      </c>
      <c r="FG237" s="3">
        <v>0</v>
      </c>
      <c r="FH237" s="3">
        <v>0</v>
      </c>
      <c r="FI237" s="1" t="s">
        <v>606</v>
      </c>
      <c r="FJ237" s="1">
        <v>21859917</v>
      </c>
      <c r="FK237" s="1" t="s">
        <v>607</v>
      </c>
      <c r="FL237" s="1" t="s">
        <v>608</v>
      </c>
      <c r="FM237" s="1">
        <v>131</v>
      </c>
    </row>
    <row r="238" spans="1:169" x14ac:dyDescent="0.25">
      <c r="A238" s="1" t="s">
        <v>912</v>
      </c>
      <c r="B238" s="1" t="s">
        <v>168</v>
      </c>
      <c r="C238" s="1" t="s">
        <v>1141</v>
      </c>
      <c r="D238" s="3" t="s">
        <v>1289</v>
      </c>
      <c r="E238" s="12" t="s">
        <v>1204</v>
      </c>
      <c r="F238" s="3" t="s">
        <v>1265</v>
      </c>
      <c r="G238" s="1" t="s">
        <v>646</v>
      </c>
      <c r="H238" s="1" t="s">
        <v>1198</v>
      </c>
      <c r="I238" s="1" t="s">
        <v>152</v>
      </c>
      <c r="J238" s="1" t="s">
        <v>153</v>
      </c>
      <c r="K238" s="1" t="s">
        <v>154</v>
      </c>
      <c r="L238" s="1" t="s">
        <v>154</v>
      </c>
      <c r="N238" s="3">
        <v>370</v>
      </c>
      <c r="O238" s="5">
        <v>370</v>
      </c>
      <c r="P238" s="3">
        <v>18</v>
      </c>
      <c r="Q238" s="1" t="s">
        <v>160</v>
      </c>
      <c r="R238" s="3">
        <v>2</v>
      </c>
      <c r="S238" s="3">
        <v>5</v>
      </c>
      <c r="T238" s="7">
        <f t="shared" si="268"/>
        <v>3.5</v>
      </c>
      <c r="U238" s="1" t="s">
        <v>605</v>
      </c>
      <c r="V238" s="3">
        <v>1</v>
      </c>
      <c r="W238" s="3">
        <v>1</v>
      </c>
      <c r="X238" s="3">
        <v>0</v>
      </c>
      <c r="Y238" s="3">
        <v>1</v>
      </c>
      <c r="Z238" s="3">
        <v>1</v>
      </c>
      <c r="AA238" s="3">
        <v>0</v>
      </c>
      <c r="AB238" s="3">
        <v>0</v>
      </c>
      <c r="AC238" s="3">
        <v>0</v>
      </c>
      <c r="AD238" s="3">
        <v>0</v>
      </c>
      <c r="AE238" s="3">
        <v>0</v>
      </c>
      <c r="AF238" s="3">
        <v>0</v>
      </c>
      <c r="AG238" s="1" t="s">
        <v>154</v>
      </c>
      <c r="AH238" s="1" t="s">
        <v>154</v>
      </c>
      <c r="AJ238" s="3">
        <v>380</v>
      </c>
      <c r="AK238" s="5">
        <v>380</v>
      </c>
      <c r="AL238" s="3">
        <v>18</v>
      </c>
      <c r="AM238" s="1" t="s">
        <v>160</v>
      </c>
      <c r="AN238" s="3">
        <v>2</v>
      </c>
      <c r="AO238" s="3">
        <v>5</v>
      </c>
      <c r="AP238" s="7">
        <f t="shared" si="269"/>
        <v>3.5</v>
      </c>
      <c r="AQ238" s="1" t="s">
        <v>605</v>
      </c>
      <c r="AR238" s="3">
        <v>1</v>
      </c>
      <c r="AS238" s="3">
        <v>1</v>
      </c>
      <c r="AT238" s="3">
        <v>0</v>
      </c>
      <c r="AU238" s="3">
        <v>1</v>
      </c>
      <c r="AV238" s="3">
        <v>1</v>
      </c>
      <c r="AW238" s="3">
        <v>0</v>
      </c>
      <c r="AX238" s="3">
        <v>0</v>
      </c>
      <c r="AY238" s="3">
        <v>0</v>
      </c>
      <c r="AZ238" s="3">
        <v>0</v>
      </c>
      <c r="BA238" s="3">
        <v>0</v>
      </c>
      <c r="BB238" s="3">
        <v>0</v>
      </c>
      <c r="BC238" s="1" t="s">
        <v>154</v>
      </c>
      <c r="BD238" s="1" t="s">
        <v>154</v>
      </c>
      <c r="BF238" s="3">
        <v>80</v>
      </c>
      <c r="BG238" s="5">
        <v>80</v>
      </c>
      <c r="BH238" s="3">
        <v>22</v>
      </c>
      <c r="BI238" s="1" t="s">
        <v>160</v>
      </c>
      <c r="BJ238" s="3">
        <v>1</v>
      </c>
      <c r="BK238" s="3">
        <v>2</v>
      </c>
      <c r="BL238" s="7">
        <f t="shared" si="265"/>
        <v>1.5</v>
      </c>
      <c r="BM238" s="1" t="s">
        <v>158</v>
      </c>
      <c r="BN238" s="3">
        <v>1</v>
      </c>
      <c r="BO238" s="3">
        <v>1</v>
      </c>
      <c r="BP238" s="3">
        <v>0</v>
      </c>
      <c r="BQ238" s="3">
        <v>0</v>
      </c>
      <c r="BR238" s="3">
        <v>0</v>
      </c>
      <c r="BS238" s="3">
        <v>0</v>
      </c>
      <c r="BT238" s="3">
        <v>0</v>
      </c>
      <c r="BU238" s="3">
        <v>0</v>
      </c>
      <c r="BV238" s="3">
        <v>0</v>
      </c>
      <c r="BW238" s="3">
        <v>0</v>
      </c>
      <c r="BX238" s="3">
        <v>0</v>
      </c>
      <c r="BY238" s="1" t="s">
        <v>154</v>
      </c>
      <c r="BZ238" s="1" t="s">
        <v>154</v>
      </c>
      <c r="CB238" s="3">
        <v>140</v>
      </c>
      <c r="CC238" s="5">
        <v>140</v>
      </c>
      <c r="CD238" s="3">
        <v>22</v>
      </c>
      <c r="CE238" s="1" t="s">
        <v>160</v>
      </c>
      <c r="CF238" s="3">
        <v>1</v>
      </c>
      <c r="CG238" s="3">
        <v>1</v>
      </c>
      <c r="CH238" s="7">
        <f t="shared" ref="CH238:CH244" si="271">AVERAGE(CF238:CG238)</f>
        <v>1</v>
      </c>
      <c r="CI238" s="1" t="s">
        <v>249</v>
      </c>
      <c r="CJ238" s="3">
        <v>0</v>
      </c>
      <c r="CK238" s="3">
        <v>0</v>
      </c>
      <c r="CL238" s="3">
        <v>0</v>
      </c>
      <c r="CM238" s="3">
        <v>0</v>
      </c>
      <c r="CN238" s="3">
        <v>0</v>
      </c>
      <c r="CO238" s="3">
        <v>0</v>
      </c>
      <c r="CP238" s="3">
        <v>0</v>
      </c>
      <c r="CQ238" s="3">
        <v>0</v>
      </c>
      <c r="CR238" s="3">
        <v>0</v>
      </c>
      <c r="CS238" s="3">
        <v>1</v>
      </c>
      <c r="CT238" s="3">
        <v>0</v>
      </c>
      <c r="CU238" s="1" t="s">
        <v>154</v>
      </c>
      <c r="CV238" s="1" t="s">
        <v>154</v>
      </c>
      <c r="CW238" s="3">
        <v>80</v>
      </c>
      <c r="CX238" s="3">
        <v>80</v>
      </c>
      <c r="CY238" s="11">
        <f t="shared" si="270"/>
        <v>100</v>
      </c>
      <c r="CZ238" s="3">
        <v>22</v>
      </c>
      <c r="DA238" s="1" t="s">
        <v>160</v>
      </c>
      <c r="DB238" s="3">
        <v>1</v>
      </c>
      <c r="DC238" s="3">
        <v>2</v>
      </c>
      <c r="DD238" s="7">
        <f t="shared" si="266"/>
        <v>1.5</v>
      </c>
      <c r="DE238" s="1" t="s">
        <v>172</v>
      </c>
      <c r="DF238" s="3">
        <v>1</v>
      </c>
      <c r="DG238" s="3">
        <v>0</v>
      </c>
      <c r="DH238" s="3">
        <v>0</v>
      </c>
      <c r="DI238" s="3">
        <v>0</v>
      </c>
      <c r="DJ238" s="3">
        <v>0</v>
      </c>
      <c r="DK238" s="3">
        <v>0</v>
      </c>
      <c r="DL238" s="3">
        <v>0</v>
      </c>
      <c r="DM238" s="3">
        <v>0</v>
      </c>
      <c r="DN238" s="3">
        <v>0</v>
      </c>
      <c r="DO238" s="3">
        <v>0</v>
      </c>
      <c r="DP238" s="3">
        <v>0</v>
      </c>
      <c r="DQ238" s="1" t="s">
        <v>154</v>
      </c>
      <c r="DR238" s="1" t="s">
        <v>154</v>
      </c>
      <c r="DT238" s="3">
        <v>90</v>
      </c>
      <c r="DU238" s="5">
        <v>90</v>
      </c>
      <c r="DV238" s="3">
        <v>22</v>
      </c>
      <c r="DW238" s="1" t="s">
        <v>160</v>
      </c>
      <c r="DX238" s="3">
        <v>1</v>
      </c>
      <c r="DY238" s="3">
        <v>2</v>
      </c>
      <c r="DZ238" s="7">
        <f t="shared" si="267"/>
        <v>1.5</v>
      </c>
      <c r="EA238" s="1" t="s">
        <v>172</v>
      </c>
      <c r="EB238" s="3">
        <v>1</v>
      </c>
      <c r="EC238" s="3">
        <v>0</v>
      </c>
      <c r="ED238" s="3">
        <v>0</v>
      </c>
      <c r="EE238" s="3">
        <v>0</v>
      </c>
      <c r="EF238" s="3">
        <v>0</v>
      </c>
      <c r="EG238" s="3">
        <v>0</v>
      </c>
      <c r="EH238" s="3">
        <v>0</v>
      </c>
      <c r="EI238" s="3">
        <v>0</v>
      </c>
      <c r="EJ238" s="3">
        <v>0</v>
      </c>
      <c r="EK238" s="3">
        <v>0</v>
      </c>
      <c r="EL238" s="3">
        <v>0</v>
      </c>
      <c r="EM238" s="1" t="s">
        <v>154</v>
      </c>
      <c r="EN238" s="1" t="s">
        <v>154</v>
      </c>
      <c r="EP238" s="5">
        <v>360</v>
      </c>
      <c r="EQ238" s="3">
        <v>360</v>
      </c>
      <c r="ER238" s="3">
        <v>22</v>
      </c>
      <c r="ES238" s="1" t="s">
        <v>160</v>
      </c>
      <c r="ET238" s="3">
        <v>1</v>
      </c>
      <c r="EU238" s="3">
        <v>2</v>
      </c>
      <c r="EV238" s="7">
        <f t="shared" si="264"/>
        <v>1.5</v>
      </c>
      <c r="EW238" s="1" t="s">
        <v>172</v>
      </c>
      <c r="EX238" s="3">
        <v>1</v>
      </c>
      <c r="EY238" s="3">
        <v>0</v>
      </c>
      <c r="EZ238" s="3">
        <v>0</v>
      </c>
      <c r="FA238" s="3">
        <v>0</v>
      </c>
      <c r="FB238" s="3">
        <v>0</v>
      </c>
      <c r="FC238" s="3">
        <v>0</v>
      </c>
      <c r="FD238" s="3">
        <v>0</v>
      </c>
      <c r="FE238" s="3">
        <v>0</v>
      </c>
      <c r="FF238" s="3">
        <v>0</v>
      </c>
      <c r="FG238" s="3">
        <v>0</v>
      </c>
      <c r="FH238" s="3">
        <v>0</v>
      </c>
      <c r="FJ238" s="1">
        <v>21859933</v>
      </c>
      <c r="FK238" s="1" t="s">
        <v>649</v>
      </c>
      <c r="FL238" s="1" t="s">
        <v>648</v>
      </c>
      <c r="FM238" s="1">
        <v>147</v>
      </c>
    </row>
    <row r="239" spans="1:169" x14ac:dyDescent="0.25">
      <c r="A239" s="1" t="s">
        <v>913</v>
      </c>
      <c r="B239" s="1" t="s">
        <v>168</v>
      </c>
      <c r="C239" s="1" t="s">
        <v>1141</v>
      </c>
      <c r="D239" s="3" t="s">
        <v>1289</v>
      </c>
      <c r="E239" s="12" t="s">
        <v>1204</v>
      </c>
      <c r="F239" s="3" t="s">
        <v>1265</v>
      </c>
      <c r="G239" s="1" t="s">
        <v>646</v>
      </c>
      <c r="H239" s="1" t="s">
        <v>1214</v>
      </c>
      <c r="I239" s="1" t="s">
        <v>152</v>
      </c>
      <c r="J239" s="1" t="s">
        <v>153</v>
      </c>
      <c r="K239" s="1" t="s">
        <v>154</v>
      </c>
      <c r="L239" s="1" t="s">
        <v>154</v>
      </c>
      <c r="N239" s="3">
        <v>370</v>
      </c>
      <c r="O239" s="5">
        <v>370</v>
      </c>
      <c r="P239" s="3">
        <v>18</v>
      </c>
      <c r="Q239" s="1" t="s">
        <v>160</v>
      </c>
      <c r="R239" s="3">
        <v>2</v>
      </c>
      <c r="S239" s="3">
        <v>5</v>
      </c>
      <c r="T239" s="7">
        <f t="shared" si="268"/>
        <v>3.5</v>
      </c>
      <c r="U239" s="1" t="s">
        <v>605</v>
      </c>
      <c r="V239" s="3">
        <v>1</v>
      </c>
      <c r="W239" s="3">
        <v>1</v>
      </c>
      <c r="X239" s="3">
        <v>0</v>
      </c>
      <c r="Y239" s="3">
        <v>1</v>
      </c>
      <c r="Z239" s="3">
        <v>1</v>
      </c>
      <c r="AA239" s="3">
        <v>0</v>
      </c>
      <c r="AB239" s="3">
        <v>0</v>
      </c>
      <c r="AC239" s="3">
        <v>0</v>
      </c>
      <c r="AD239" s="3">
        <v>0</v>
      </c>
      <c r="AE239" s="3">
        <v>0</v>
      </c>
      <c r="AF239" s="3">
        <v>0</v>
      </c>
      <c r="AG239" s="1" t="s">
        <v>154</v>
      </c>
      <c r="AH239" s="1" t="s">
        <v>154</v>
      </c>
      <c r="AJ239" s="3">
        <v>360</v>
      </c>
      <c r="AK239" s="5">
        <v>360</v>
      </c>
      <c r="AL239" s="3">
        <v>18</v>
      </c>
      <c r="AM239" s="1" t="s">
        <v>160</v>
      </c>
      <c r="AN239" s="3">
        <v>2</v>
      </c>
      <c r="AO239" s="3">
        <v>5</v>
      </c>
      <c r="AP239" s="7">
        <f t="shared" si="269"/>
        <v>3.5</v>
      </c>
      <c r="AQ239" s="1" t="s">
        <v>605</v>
      </c>
      <c r="AR239" s="3">
        <v>1</v>
      </c>
      <c r="AS239" s="3">
        <v>1</v>
      </c>
      <c r="AT239" s="3">
        <v>0</v>
      </c>
      <c r="AU239" s="3">
        <v>1</v>
      </c>
      <c r="AV239" s="3">
        <v>1</v>
      </c>
      <c r="AW239" s="3">
        <v>0</v>
      </c>
      <c r="AX239" s="3">
        <v>0</v>
      </c>
      <c r="AY239" s="3">
        <v>0</v>
      </c>
      <c r="AZ239" s="3">
        <v>0</v>
      </c>
      <c r="BA239" s="3">
        <v>0</v>
      </c>
      <c r="BB239" s="3">
        <v>0</v>
      </c>
      <c r="BC239" s="1" t="s">
        <v>154</v>
      </c>
      <c r="BD239" s="1" t="s">
        <v>154</v>
      </c>
      <c r="BF239" s="3">
        <v>80</v>
      </c>
      <c r="BG239" s="5">
        <v>80</v>
      </c>
      <c r="BH239" s="3">
        <v>22</v>
      </c>
      <c r="BI239" s="1" t="s">
        <v>160</v>
      </c>
      <c r="BJ239" s="3">
        <v>1</v>
      </c>
      <c r="BK239" s="3">
        <v>2</v>
      </c>
      <c r="BL239" s="7">
        <f t="shared" si="265"/>
        <v>1.5</v>
      </c>
      <c r="BM239" s="1" t="s">
        <v>172</v>
      </c>
      <c r="BN239" s="3">
        <v>1</v>
      </c>
      <c r="BO239" s="3">
        <v>0</v>
      </c>
      <c r="BP239" s="3">
        <v>0</v>
      </c>
      <c r="BQ239" s="3">
        <v>0</v>
      </c>
      <c r="BR239" s="3">
        <v>0</v>
      </c>
      <c r="BS239" s="3">
        <v>0</v>
      </c>
      <c r="BT239" s="3">
        <v>0</v>
      </c>
      <c r="BU239" s="3">
        <v>0</v>
      </c>
      <c r="BV239" s="3">
        <v>0</v>
      </c>
      <c r="BW239" s="3">
        <v>0</v>
      </c>
      <c r="BX239" s="3">
        <v>0</v>
      </c>
      <c r="BY239" s="1" t="s">
        <v>154</v>
      </c>
      <c r="BZ239" s="1" t="s">
        <v>154</v>
      </c>
      <c r="CB239" s="3">
        <v>140</v>
      </c>
      <c r="CC239" s="5">
        <v>140</v>
      </c>
      <c r="CD239" s="3">
        <v>22</v>
      </c>
      <c r="CE239" s="1" t="s">
        <v>160</v>
      </c>
      <c r="CF239" s="3">
        <v>1</v>
      </c>
      <c r="CG239" s="3">
        <v>1</v>
      </c>
      <c r="CH239" s="7">
        <f t="shared" si="271"/>
        <v>1</v>
      </c>
      <c r="CI239" s="1" t="s">
        <v>172</v>
      </c>
      <c r="CJ239" s="3">
        <v>1</v>
      </c>
      <c r="CK239" s="3">
        <v>0</v>
      </c>
      <c r="CL239" s="3">
        <v>0</v>
      </c>
      <c r="CM239" s="3">
        <v>0</v>
      </c>
      <c r="CN239" s="3">
        <v>0</v>
      </c>
      <c r="CO239" s="3">
        <v>0</v>
      </c>
      <c r="CP239" s="3">
        <v>0</v>
      </c>
      <c r="CQ239" s="3">
        <v>0</v>
      </c>
      <c r="CR239" s="3">
        <v>0</v>
      </c>
      <c r="CS239" s="3">
        <v>0</v>
      </c>
      <c r="CT239" s="3">
        <v>0</v>
      </c>
      <c r="CU239" s="1" t="s">
        <v>154</v>
      </c>
      <c r="CV239" s="1" t="s">
        <v>154</v>
      </c>
      <c r="CW239" s="3">
        <v>80</v>
      </c>
      <c r="CX239" s="3">
        <v>80</v>
      </c>
      <c r="CY239" s="11">
        <f t="shared" si="270"/>
        <v>100</v>
      </c>
      <c r="CZ239" s="3">
        <v>22</v>
      </c>
      <c r="DA239" s="1" t="s">
        <v>160</v>
      </c>
      <c r="DB239" s="3">
        <v>1</v>
      </c>
      <c r="DC239" s="3">
        <v>2</v>
      </c>
      <c r="DD239" s="7">
        <f t="shared" si="266"/>
        <v>1.5</v>
      </c>
      <c r="DE239" s="1" t="s">
        <v>172</v>
      </c>
      <c r="DF239" s="3">
        <v>1</v>
      </c>
      <c r="DG239" s="3">
        <v>0</v>
      </c>
      <c r="DH239" s="3">
        <v>0</v>
      </c>
      <c r="DI239" s="3">
        <v>0</v>
      </c>
      <c r="DJ239" s="3">
        <v>0</v>
      </c>
      <c r="DK239" s="3">
        <v>0</v>
      </c>
      <c r="DL239" s="3">
        <v>0</v>
      </c>
      <c r="DM239" s="3">
        <v>0</v>
      </c>
      <c r="DN239" s="3">
        <v>0</v>
      </c>
      <c r="DO239" s="3">
        <v>0</v>
      </c>
      <c r="DP239" s="3">
        <v>0</v>
      </c>
      <c r="DQ239" s="1" t="s">
        <v>154</v>
      </c>
      <c r="DR239" s="1" t="s">
        <v>154</v>
      </c>
      <c r="DT239" s="3">
        <v>90</v>
      </c>
      <c r="DU239" s="5">
        <v>90</v>
      </c>
      <c r="DV239" s="3">
        <v>22</v>
      </c>
      <c r="DW239" s="1" t="s">
        <v>160</v>
      </c>
      <c r="DX239" s="3">
        <v>1</v>
      </c>
      <c r="DY239" s="3">
        <v>2</v>
      </c>
      <c r="DZ239" s="7">
        <f t="shared" si="267"/>
        <v>1.5</v>
      </c>
      <c r="EA239" s="1" t="s">
        <v>172</v>
      </c>
      <c r="EB239" s="3">
        <v>1</v>
      </c>
      <c r="EC239" s="3">
        <v>0</v>
      </c>
      <c r="ED239" s="3">
        <v>0</v>
      </c>
      <c r="EE239" s="3">
        <v>0</v>
      </c>
      <c r="EF239" s="3">
        <v>0</v>
      </c>
      <c r="EG239" s="3">
        <v>0</v>
      </c>
      <c r="EH239" s="3">
        <v>0</v>
      </c>
      <c r="EI239" s="3">
        <v>0</v>
      </c>
      <c r="EJ239" s="3">
        <v>0</v>
      </c>
      <c r="EK239" s="3">
        <v>0</v>
      </c>
      <c r="EL239" s="3">
        <v>0</v>
      </c>
      <c r="EM239" s="1" t="s">
        <v>154</v>
      </c>
      <c r="EN239" s="1" t="s">
        <v>154</v>
      </c>
      <c r="EP239" s="5">
        <v>360</v>
      </c>
      <c r="EQ239" s="3">
        <v>360</v>
      </c>
      <c r="ER239" s="3">
        <v>22</v>
      </c>
      <c r="ET239" s="3">
        <v>1</v>
      </c>
      <c r="EU239" s="3">
        <v>2</v>
      </c>
      <c r="EV239" s="7">
        <f t="shared" si="264"/>
        <v>1.5</v>
      </c>
      <c r="EW239" s="1" t="s">
        <v>172</v>
      </c>
      <c r="EX239" s="3">
        <v>1</v>
      </c>
      <c r="EY239" s="3">
        <v>0</v>
      </c>
      <c r="EZ239" s="3">
        <v>0</v>
      </c>
      <c r="FA239" s="3">
        <v>0</v>
      </c>
      <c r="FB239" s="3">
        <v>0</v>
      </c>
      <c r="FC239" s="3">
        <v>0</v>
      </c>
      <c r="FD239" s="3">
        <v>0</v>
      </c>
      <c r="FE239" s="3">
        <v>0</v>
      </c>
      <c r="FF239" s="3">
        <v>0</v>
      </c>
      <c r="FG239" s="3">
        <v>0</v>
      </c>
      <c r="FH239" s="3">
        <v>0</v>
      </c>
      <c r="FJ239" s="1">
        <v>21859934</v>
      </c>
      <c r="FK239" s="1" t="s">
        <v>650</v>
      </c>
      <c r="FL239" s="1" t="s">
        <v>651</v>
      </c>
      <c r="FM239" s="1">
        <v>148</v>
      </c>
    </row>
    <row r="240" spans="1:169" x14ac:dyDescent="0.25">
      <c r="A240" s="1" t="s">
        <v>996</v>
      </c>
      <c r="B240" s="1" t="s">
        <v>161</v>
      </c>
      <c r="C240" s="13" t="s">
        <v>1141</v>
      </c>
      <c r="D240" s="3" t="s">
        <v>1289</v>
      </c>
      <c r="E240" s="12" t="s">
        <v>1204</v>
      </c>
      <c r="F240" s="3" t="s">
        <v>1265</v>
      </c>
      <c r="G240" s="1" t="s">
        <v>646</v>
      </c>
      <c r="H240" s="1" t="s">
        <v>1601</v>
      </c>
      <c r="I240" s="1" t="s">
        <v>152</v>
      </c>
      <c r="J240" s="1" t="s">
        <v>153</v>
      </c>
      <c r="K240" s="1" t="s">
        <v>154</v>
      </c>
      <c r="L240" s="1" t="s">
        <v>154</v>
      </c>
      <c r="N240" s="3">
        <v>370</v>
      </c>
      <c r="O240" s="5">
        <v>370</v>
      </c>
      <c r="P240" s="3">
        <v>18</v>
      </c>
      <c r="Q240" s="1" t="s">
        <v>160</v>
      </c>
      <c r="R240" s="3">
        <v>2</v>
      </c>
      <c r="S240" s="3">
        <v>6</v>
      </c>
      <c r="T240" s="7">
        <f t="shared" si="268"/>
        <v>4</v>
      </c>
      <c r="U240" s="1" t="s">
        <v>708</v>
      </c>
      <c r="V240" s="3">
        <v>0</v>
      </c>
      <c r="W240" s="3">
        <v>1</v>
      </c>
      <c r="X240" s="3">
        <v>0</v>
      </c>
      <c r="Y240" s="3">
        <v>1</v>
      </c>
      <c r="Z240" s="3">
        <v>0</v>
      </c>
      <c r="AA240" s="3">
        <v>0</v>
      </c>
      <c r="AB240" s="3">
        <v>1</v>
      </c>
      <c r="AC240" s="3">
        <v>0</v>
      </c>
      <c r="AD240" s="3">
        <v>0</v>
      </c>
      <c r="AE240" s="3">
        <v>0</v>
      </c>
      <c r="AF240" s="3">
        <v>0</v>
      </c>
      <c r="AG240" s="1" t="s">
        <v>154</v>
      </c>
      <c r="AH240" s="1" t="s">
        <v>154</v>
      </c>
      <c r="AJ240" s="3">
        <v>370</v>
      </c>
      <c r="AK240" s="5">
        <v>370</v>
      </c>
      <c r="AL240" s="3">
        <v>18</v>
      </c>
      <c r="AM240" s="1" t="s">
        <v>160</v>
      </c>
      <c r="AN240" s="3">
        <v>2</v>
      </c>
      <c r="AO240" s="3">
        <v>6</v>
      </c>
      <c r="AP240" s="7">
        <f t="shared" si="269"/>
        <v>4</v>
      </c>
      <c r="AQ240" s="1" t="s">
        <v>700</v>
      </c>
      <c r="AR240" s="3">
        <v>0</v>
      </c>
      <c r="AS240" s="3">
        <v>1</v>
      </c>
      <c r="AT240" s="3">
        <v>0</v>
      </c>
      <c r="AU240" s="3">
        <v>1</v>
      </c>
      <c r="AV240" s="3">
        <v>1</v>
      </c>
      <c r="AW240" s="3">
        <v>0</v>
      </c>
      <c r="AX240" s="3">
        <v>0</v>
      </c>
      <c r="AY240" s="3">
        <v>0</v>
      </c>
      <c r="AZ240" s="3">
        <v>0</v>
      </c>
      <c r="BA240" s="3">
        <v>0</v>
      </c>
      <c r="BB240" s="3">
        <v>0</v>
      </c>
      <c r="BC240" s="1" t="s">
        <v>154</v>
      </c>
      <c r="BD240" s="1" t="s">
        <v>154</v>
      </c>
      <c r="BF240" s="3">
        <v>70</v>
      </c>
      <c r="BG240" s="5">
        <v>70</v>
      </c>
      <c r="BH240" s="3">
        <v>22</v>
      </c>
      <c r="BI240" s="1" t="s">
        <v>160</v>
      </c>
      <c r="BJ240" s="3">
        <v>1</v>
      </c>
      <c r="BK240" s="3">
        <v>2</v>
      </c>
      <c r="BL240" s="7">
        <f t="shared" si="265"/>
        <v>1.5</v>
      </c>
      <c r="BM240" s="1" t="s">
        <v>376</v>
      </c>
      <c r="BN240" s="3">
        <v>0</v>
      </c>
      <c r="BO240" s="3">
        <v>1</v>
      </c>
      <c r="BP240" s="3">
        <v>0</v>
      </c>
      <c r="BQ240" s="3">
        <v>0</v>
      </c>
      <c r="BR240" s="3">
        <v>0</v>
      </c>
      <c r="BS240" s="3">
        <v>0</v>
      </c>
      <c r="BT240" s="3">
        <v>0</v>
      </c>
      <c r="BU240" s="3">
        <v>0</v>
      </c>
      <c r="BV240" s="3">
        <v>0</v>
      </c>
      <c r="BW240" s="3">
        <v>0</v>
      </c>
      <c r="BX240" s="3">
        <v>0</v>
      </c>
      <c r="BY240" s="1" t="s">
        <v>154</v>
      </c>
      <c r="BZ240" s="1" t="s">
        <v>154</v>
      </c>
      <c r="CB240" s="3">
        <v>130</v>
      </c>
      <c r="CC240" s="5">
        <v>130</v>
      </c>
      <c r="CD240" s="3">
        <v>22</v>
      </c>
      <c r="CE240" s="1" t="s">
        <v>160</v>
      </c>
      <c r="CF240" s="3">
        <v>1</v>
      </c>
      <c r="CG240" s="3">
        <v>1</v>
      </c>
      <c r="CH240" s="7">
        <f t="shared" si="271"/>
        <v>1</v>
      </c>
      <c r="CI240" s="1" t="s">
        <v>172</v>
      </c>
      <c r="CJ240" s="3">
        <v>1</v>
      </c>
      <c r="CK240" s="3">
        <v>0</v>
      </c>
      <c r="CL240" s="3">
        <v>0</v>
      </c>
      <c r="CM240" s="3">
        <v>0</v>
      </c>
      <c r="CN240" s="3">
        <v>0</v>
      </c>
      <c r="CO240" s="3">
        <v>0</v>
      </c>
      <c r="CP240" s="3">
        <v>0</v>
      </c>
      <c r="CQ240" s="3">
        <v>0</v>
      </c>
      <c r="CR240" s="3">
        <v>0</v>
      </c>
      <c r="CS240" s="3">
        <v>0</v>
      </c>
      <c r="CT240" s="3">
        <v>0</v>
      </c>
      <c r="CU240" s="1" t="s">
        <v>154</v>
      </c>
      <c r="CV240" s="1" t="s">
        <v>154</v>
      </c>
      <c r="CW240" s="3">
        <v>80</v>
      </c>
      <c r="CX240" s="3">
        <v>90</v>
      </c>
      <c r="CY240" s="11">
        <f t="shared" si="270"/>
        <v>112.5</v>
      </c>
      <c r="CZ240" s="3">
        <v>22</v>
      </c>
      <c r="DA240" s="1" t="s">
        <v>160</v>
      </c>
      <c r="DB240" s="3">
        <v>1</v>
      </c>
      <c r="DC240" s="3">
        <v>2</v>
      </c>
      <c r="DD240" s="7">
        <f t="shared" si="266"/>
        <v>1.5</v>
      </c>
      <c r="DE240" s="1" t="s">
        <v>172</v>
      </c>
      <c r="DF240" s="3">
        <v>1</v>
      </c>
      <c r="DG240" s="3">
        <v>0</v>
      </c>
      <c r="DH240" s="3">
        <v>0</v>
      </c>
      <c r="DI240" s="3">
        <v>0</v>
      </c>
      <c r="DJ240" s="3">
        <v>0</v>
      </c>
      <c r="DK240" s="3">
        <v>0</v>
      </c>
      <c r="DL240" s="3">
        <v>0</v>
      </c>
      <c r="DM240" s="3">
        <v>0</v>
      </c>
      <c r="DN240" s="3">
        <v>0</v>
      </c>
      <c r="DO240" s="3">
        <v>0</v>
      </c>
      <c r="DP240" s="3">
        <v>0</v>
      </c>
      <c r="DQ240" s="1" t="s">
        <v>154</v>
      </c>
      <c r="DR240" s="1" t="s">
        <v>154</v>
      </c>
      <c r="DT240" s="3">
        <v>80</v>
      </c>
      <c r="DU240" s="5">
        <v>80</v>
      </c>
      <c r="DV240" s="3">
        <v>22</v>
      </c>
      <c r="DW240" s="1" t="s">
        <v>160</v>
      </c>
      <c r="DX240" s="3">
        <v>1</v>
      </c>
      <c r="DY240" s="3">
        <v>2</v>
      </c>
      <c r="DZ240" s="7">
        <f t="shared" si="267"/>
        <v>1.5</v>
      </c>
      <c r="EA240" s="1" t="s">
        <v>158</v>
      </c>
      <c r="EB240" s="3">
        <v>1</v>
      </c>
      <c r="EC240" s="3">
        <v>1</v>
      </c>
      <c r="ED240" s="3">
        <v>0</v>
      </c>
      <c r="EE240" s="3">
        <v>0</v>
      </c>
      <c r="EF240" s="3">
        <v>0</v>
      </c>
      <c r="EG240" s="3">
        <v>0</v>
      </c>
      <c r="EH240" s="3">
        <v>0</v>
      </c>
      <c r="EI240" s="3">
        <v>0</v>
      </c>
      <c r="EJ240" s="3">
        <v>0</v>
      </c>
      <c r="EK240" s="3">
        <v>0</v>
      </c>
      <c r="EL240" s="3">
        <v>0</v>
      </c>
      <c r="EM240" s="1" t="s">
        <v>154</v>
      </c>
      <c r="EN240" s="1" t="s">
        <v>154</v>
      </c>
      <c r="EP240" s="5">
        <v>360</v>
      </c>
      <c r="EQ240" s="3">
        <v>360</v>
      </c>
      <c r="ER240" s="3">
        <v>22</v>
      </c>
      <c r="ES240" s="1" t="s">
        <v>160</v>
      </c>
      <c r="ET240" s="3">
        <v>1</v>
      </c>
      <c r="EU240" s="3">
        <v>2</v>
      </c>
      <c r="EV240" s="7">
        <f t="shared" si="264"/>
        <v>1.5</v>
      </c>
      <c r="EW240" s="1" t="s">
        <v>158</v>
      </c>
      <c r="EX240" s="3">
        <v>1</v>
      </c>
      <c r="EY240" s="3">
        <v>1</v>
      </c>
      <c r="EZ240" s="3">
        <v>0</v>
      </c>
      <c r="FA240" s="3">
        <v>0</v>
      </c>
      <c r="FB240" s="3">
        <v>0</v>
      </c>
      <c r="FC240" s="3">
        <v>0</v>
      </c>
      <c r="FD240" s="3">
        <v>0</v>
      </c>
      <c r="FE240" s="3">
        <v>0</v>
      </c>
      <c r="FF240" s="3">
        <v>0</v>
      </c>
      <c r="FG240" s="3">
        <v>0</v>
      </c>
      <c r="FH240" s="3">
        <v>0</v>
      </c>
      <c r="FJ240" s="1">
        <v>21892182</v>
      </c>
      <c r="FK240" s="1" t="s">
        <v>742</v>
      </c>
      <c r="FL240" s="1" t="s">
        <v>743</v>
      </c>
      <c r="FM240" s="1">
        <v>181</v>
      </c>
    </row>
    <row r="241" spans="1:169" x14ac:dyDescent="0.25">
      <c r="A241" s="1" t="s">
        <v>1050</v>
      </c>
      <c r="B241" s="1" t="s">
        <v>161</v>
      </c>
      <c r="C241" s="13" t="s">
        <v>1141</v>
      </c>
      <c r="D241" s="3" t="s">
        <v>1289</v>
      </c>
      <c r="E241" s="12" t="s">
        <v>1204</v>
      </c>
      <c r="F241" s="3" t="s">
        <v>1265</v>
      </c>
      <c r="G241" s="1" t="s">
        <v>891</v>
      </c>
      <c r="H241" s="1" t="s">
        <v>1605</v>
      </c>
      <c r="I241" s="1" t="s">
        <v>152</v>
      </c>
      <c r="J241" s="1" t="s">
        <v>153</v>
      </c>
      <c r="K241" s="1" t="s">
        <v>154</v>
      </c>
      <c r="L241" s="1" t="s">
        <v>154</v>
      </c>
      <c r="N241" s="3">
        <v>360</v>
      </c>
      <c r="O241" s="5">
        <v>360</v>
      </c>
      <c r="P241" s="3">
        <v>26</v>
      </c>
      <c r="Q241" s="1" t="s">
        <v>160</v>
      </c>
      <c r="R241" s="3">
        <v>7</v>
      </c>
      <c r="T241" s="7">
        <f t="shared" si="268"/>
        <v>7</v>
      </c>
      <c r="U241" s="1" t="s">
        <v>236</v>
      </c>
      <c r="V241" s="3">
        <v>1</v>
      </c>
      <c r="W241" s="3">
        <v>0</v>
      </c>
      <c r="X241" s="3">
        <v>0</v>
      </c>
      <c r="Y241" s="3">
        <v>1</v>
      </c>
      <c r="Z241" s="3">
        <v>0</v>
      </c>
      <c r="AA241" s="3">
        <v>0</v>
      </c>
      <c r="AB241" s="3">
        <v>1</v>
      </c>
      <c r="AC241" s="3">
        <v>0</v>
      </c>
      <c r="AD241" s="3">
        <v>0</v>
      </c>
      <c r="AE241" s="3">
        <v>0</v>
      </c>
      <c r="AF241" s="3">
        <v>0</v>
      </c>
      <c r="AG241" s="1" t="s">
        <v>154</v>
      </c>
      <c r="AH241" s="1" t="s">
        <v>154</v>
      </c>
      <c r="AJ241" s="3">
        <v>360</v>
      </c>
      <c r="AK241" s="5">
        <v>360</v>
      </c>
      <c r="AL241" s="3">
        <v>26</v>
      </c>
      <c r="AM241" s="1" t="s">
        <v>160</v>
      </c>
      <c r="AN241" s="3">
        <v>7</v>
      </c>
      <c r="AP241" s="7">
        <f t="shared" si="269"/>
        <v>7</v>
      </c>
      <c r="AQ241" s="1" t="s">
        <v>236</v>
      </c>
      <c r="AR241" s="3">
        <v>1</v>
      </c>
      <c r="AS241" s="3">
        <v>0</v>
      </c>
      <c r="AT241" s="3">
        <v>0</v>
      </c>
      <c r="AU241" s="3">
        <v>1</v>
      </c>
      <c r="AV241" s="3">
        <v>0</v>
      </c>
      <c r="AW241" s="3">
        <v>0</v>
      </c>
      <c r="AX241" s="3">
        <v>1</v>
      </c>
      <c r="AY241" s="3">
        <v>0</v>
      </c>
      <c r="AZ241" s="3">
        <v>0</v>
      </c>
      <c r="BA241" s="3">
        <v>0</v>
      </c>
      <c r="BB241" s="3">
        <v>0</v>
      </c>
      <c r="BC241" s="1" t="s">
        <v>154</v>
      </c>
      <c r="BD241" s="1" t="s">
        <v>154</v>
      </c>
      <c r="BF241" s="3">
        <v>100</v>
      </c>
      <c r="BG241" s="5">
        <v>100</v>
      </c>
      <c r="BH241" s="3">
        <v>22</v>
      </c>
      <c r="BI241" s="1" t="s">
        <v>160</v>
      </c>
      <c r="BJ241" s="3">
        <v>1</v>
      </c>
      <c r="BL241" s="7">
        <f t="shared" si="265"/>
        <v>1</v>
      </c>
      <c r="BM241" s="1" t="s">
        <v>375</v>
      </c>
      <c r="BN241" s="3">
        <v>0</v>
      </c>
      <c r="BO241" s="3">
        <v>0</v>
      </c>
      <c r="BP241" s="3">
        <v>0</v>
      </c>
      <c r="BQ241" s="3">
        <v>0</v>
      </c>
      <c r="BR241" s="3">
        <v>0</v>
      </c>
      <c r="BS241" s="3">
        <v>0</v>
      </c>
      <c r="BT241" s="3">
        <v>1</v>
      </c>
      <c r="BU241" s="3">
        <v>0</v>
      </c>
      <c r="BV241" s="3">
        <v>0</v>
      </c>
      <c r="BW241" s="3">
        <v>0</v>
      </c>
      <c r="BX241" s="3">
        <v>0</v>
      </c>
      <c r="BY241" s="1" t="s">
        <v>154</v>
      </c>
      <c r="BZ241" s="1" t="s">
        <v>154</v>
      </c>
      <c r="CB241" s="3">
        <v>400</v>
      </c>
      <c r="CC241" s="5">
        <v>400</v>
      </c>
      <c r="CD241" s="3">
        <v>22</v>
      </c>
      <c r="CE241" s="1" t="s">
        <v>160</v>
      </c>
      <c r="CF241" s="3">
        <v>1</v>
      </c>
      <c r="CH241" s="7">
        <f t="shared" si="271"/>
        <v>1</v>
      </c>
      <c r="CI241" s="1" t="s">
        <v>375</v>
      </c>
      <c r="CJ241" s="3">
        <v>0</v>
      </c>
      <c r="CK241" s="3">
        <v>0</v>
      </c>
      <c r="CL241" s="3">
        <v>0</v>
      </c>
      <c r="CM241" s="3">
        <v>0</v>
      </c>
      <c r="CN241" s="3">
        <v>0</v>
      </c>
      <c r="CO241" s="3">
        <v>0</v>
      </c>
      <c r="CP241" s="3">
        <v>1</v>
      </c>
      <c r="CQ241" s="3">
        <v>0</v>
      </c>
      <c r="CR241" s="3">
        <v>0</v>
      </c>
      <c r="CS241" s="3">
        <v>0</v>
      </c>
      <c r="CT241" s="3">
        <v>0</v>
      </c>
      <c r="CU241" s="1" t="s">
        <v>154</v>
      </c>
      <c r="CV241" s="1" t="s">
        <v>154</v>
      </c>
      <c r="CW241" s="3">
        <v>70</v>
      </c>
      <c r="CX241" s="3">
        <v>100</v>
      </c>
      <c r="CY241" s="11">
        <f t="shared" si="270"/>
        <v>142.85714285714286</v>
      </c>
      <c r="CZ241" s="3">
        <v>23</v>
      </c>
      <c r="DA241" s="1" t="s">
        <v>160</v>
      </c>
      <c r="DB241" s="3">
        <v>2</v>
      </c>
      <c r="DD241" s="7">
        <f t="shared" si="266"/>
        <v>2</v>
      </c>
      <c r="DE241" s="1" t="s">
        <v>236</v>
      </c>
      <c r="DF241" s="3">
        <v>1</v>
      </c>
      <c r="DG241" s="3">
        <v>0</v>
      </c>
      <c r="DH241" s="3">
        <v>0</v>
      </c>
      <c r="DI241" s="3">
        <v>1</v>
      </c>
      <c r="DJ241" s="3">
        <v>0</v>
      </c>
      <c r="DK241" s="3">
        <v>0</v>
      </c>
      <c r="DL241" s="3">
        <v>1</v>
      </c>
      <c r="DM241" s="3">
        <v>0</v>
      </c>
      <c r="DN241" s="3">
        <v>0</v>
      </c>
      <c r="DO241" s="3">
        <v>0</v>
      </c>
      <c r="DP241" s="3">
        <v>0</v>
      </c>
      <c r="DQ241" s="1" t="s">
        <v>154</v>
      </c>
      <c r="DR241" s="1" t="s">
        <v>154</v>
      </c>
      <c r="DT241" s="3">
        <v>175</v>
      </c>
      <c r="DU241" s="5">
        <v>175</v>
      </c>
      <c r="DV241" s="3">
        <v>23</v>
      </c>
      <c r="DW241" s="1" t="s">
        <v>160</v>
      </c>
      <c r="DX241" s="3">
        <v>1</v>
      </c>
      <c r="DY241" s="3">
        <v>3</v>
      </c>
      <c r="DZ241" s="7">
        <f t="shared" si="267"/>
        <v>2</v>
      </c>
      <c r="EA241" s="1" t="s">
        <v>236</v>
      </c>
      <c r="EB241" s="3">
        <v>1</v>
      </c>
      <c r="EC241" s="3">
        <v>0</v>
      </c>
      <c r="ED241" s="3">
        <v>0</v>
      </c>
      <c r="EE241" s="3">
        <v>1</v>
      </c>
      <c r="EF241" s="3">
        <v>0</v>
      </c>
      <c r="EG241" s="3">
        <v>0</v>
      </c>
      <c r="EH241" s="3">
        <v>1</v>
      </c>
      <c r="EI241" s="3">
        <v>0</v>
      </c>
      <c r="EJ241" s="3">
        <v>0</v>
      </c>
      <c r="EK241" s="3">
        <v>0</v>
      </c>
      <c r="EL241" s="3">
        <v>0</v>
      </c>
      <c r="EM241" s="1" t="s">
        <v>157</v>
      </c>
      <c r="EV241" s="7"/>
      <c r="FJ241" s="1">
        <v>21930929</v>
      </c>
      <c r="FK241" s="1" t="s">
        <v>892</v>
      </c>
      <c r="FL241" s="1" t="s">
        <v>893</v>
      </c>
      <c r="FM241" s="1">
        <v>227</v>
      </c>
    </row>
    <row r="242" spans="1:169" x14ac:dyDescent="0.25">
      <c r="A242" s="1" t="s">
        <v>1088</v>
      </c>
      <c r="B242" s="1" t="s">
        <v>168</v>
      </c>
      <c r="C242" s="17" t="s">
        <v>1141</v>
      </c>
      <c r="D242" s="3" t="s">
        <v>1289</v>
      </c>
      <c r="E242" s="15" t="s">
        <v>1204</v>
      </c>
      <c r="F242" s="3" t="s">
        <v>1265</v>
      </c>
      <c r="G242" s="1" t="s">
        <v>646</v>
      </c>
      <c r="H242" s="1" t="s">
        <v>1609</v>
      </c>
      <c r="I242" s="1" t="s">
        <v>152</v>
      </c>
      <c r="J242" s="1" t="s">
        <v>153</v>
      </c>
      <c r="K242" s="1" t="s">
        <v>154</v>
      </c>
      <c r="L242" s="1" t="s">
        <v>154</v>
      </c>
      <c r="N242" s="3">
        <v>370</v>
      </c>
      <c r="O242" s="5">
        <v>370</v>
      </c>
      <c r="P242" s="3">
        <v>18</v>
      </c>
      <c r="Q242" s="1" t="s">
        <v>160</v>
      </c>
      <c r="R242" s="3">
        <v>2</v>
      </c>
      <c r="S242" s="3">
        <v>6</v>
      </c>
      <c r="T242" s="7">
        <f t="shared" si="268"/>
        <v>4</v>
      </c>
      <c r="U242" s="1" t="s">
        <v>605</v>
      </c>
      <c r="V242" s="3">
        <v>1</v>
      </c>
      <c r="W242" s="3">
        <v>1</v>
      </c>
      <c r="X242" s="3">
        <v>0</v>
      </c>
      <c r="Y242" s="3">
        <v>1</v>
      </c>
      <c r="Z242" s="3">
        <v>1</v>
      </c>
      <c r="AA242" s="3">
        <v>0</v>
      </c>
      <c r="AB242" s="3">
        <v>0</v>
      </c>
      <c r="AC242" s="3">
        <v>0</v>
      </c>
      <c r="AD242" s="3">
        <v>0</v>
      </c>
      <c r="AE242" s="3">
        <v>0</v>
      </c>
      <c r="AF242" s="3">
        <v>0</v>
      </c>
      <c r="AG242" s="1" t="s">
        <v>154</v>
      </c>
      <c r="AH242" s="1" t="s">
        <v>154</v>
      </c>
      <c r="AJ242" s="3">
        <v>380</v>
      </c>
      <c r="AK242" s="5">
        <v>380</v>
      </c>
      <c r="AL242" s="3">
        <v>18</v>
      </c>
      <c r="AM242" s="1" t="s">
        <v>160</v>
      </c>
      <c r="AN242" s="3">
        <v>2</v>
      </c>
      <c r="AO242" s="3">
        <v>5</v>
      </c>
      <c r="AP242" s="7">
        <f t="shared" si="269"/>
        <v>3.5</v>
      </c>
      <c r="AQ242" s="1" t="s">
        <v>605</v>
      </c>
      <c r="AR242" s="3">
        <v>1</v>
      </c>
      <c r="AS242" s="3">
        <v>1</v>
      </c>
      <c r="AT242" s="3">
        <v>0</v>
      </c>
      <c r="AU242" s="3">
        <v>1</v>
      </c>
      <c r="AV242" s="3">
        <v>1</v>
      </c>
      <c r="AW242" s="3">
        <v>0</v>
      </c>
      <c r="AX242" s="3">
        <v>0</v>
      </c>
      <c r="AY242" s="3">
        <v>0</v>
      </c>
      <c r="AZ242" s="3">
        <v>0</v>
      </c>
      <c r="BA242" s="3">
        <v>0</v>
      </c>
      <c r="BB242" s="3">
        <v>0</v>
      </c>
      <c r="BC242" s="1" t="s">
        <v>154</v>
      </c>
      <c r="BD242" s="1" t="s">
        <v>154</v>
      </c>
      <c r="BF242" s="3">
        <v>80</v>
      </c>
      <c r="BG242" s="5">
        <v>80</v>
      </c>
      <c r="BH242" s="3">
        <v>22</v>
      </c>
      <c r="BI242" s="1" t="s">
        <v>160</v>
      </c>
      <c r="BJ242" s="3">
        <v>1</v>
      </c>
      <c r="BK242" s="3">
        <v>2</v>
      </c>
      <c r="BL242" s="7">
        <f t="shared" si="265"/>
        <v>1.5</v>
      </c>
      <c r="BM242" s="1" t="s">
        <v>158</v>
      </c>
      <c r="BN242" s="3">
        <v>1</v>
      </c>
      <c r="BO242" s="3">
        <v>1</v>
      </c>
      <c r="BP242" s="3">
        <v>0</v>
      </c>
      <c r="BQ242" s="3">
        <v>0</v>
      </c>
      <c r="BR242" s="3">
        <v>0</v>
      </c>
      <c r="BS242" s="3">
        <v>0</v>
      </c>
      <c r="BT242" s="3">
        <v>0</v>
      </c>
      <c r="BU242" s="3">
        <v>0</v>
      </c>
      <c r="BV242" s="3">
        <v>0</v>
      </c>
      <c r="BW242" s="3">
        <v>0</v>
      </c>
      <c r="BX242" s="3">
        <v>0</v>
      </c>
      <c r="BY242" s="1" t="s">
        <v>154</v>
      </c>
      <c r="BZ242" s="1" t="s">
        <v>154</v>
      </c>
      <c r="CB242" s="3">
        <v>150</v>
      </c>
      <c r="CC242" s="5">
        <v>150</v>
      </c>
      <c r="CD242" s="3">
        <v>22</v>
      </c>
      <c r="CE242" s="1" t="s">
        <v>160</v>
      </c>
      <c r="CF242" s="3">
        <v>1</v>
      </c>
      <c r="CG242" s="3">
        <v>1</v>
      </c>
      <c r="CH242" s="7">
        <f t="shared" si="271"/>
        <v>1</v>
      </c>
      <c r="CI242" s="1" t="s">
        <v>249</v>
      </c>
      <c r="CJ242" s="3">
        <v>0</v>
      </c>
      <c r="CK242" s="3">
        <v>0</v>
      </c>
      <c r="CL242" s="3">
        <v>0</v>
      </c>
      <c r="CM242" s="3">
        <v>0</v>
      </c>
      <c r="CN242" s="3">
        <v>0</v>
      </c>
      <c r="CO242" s="3">
        <v>0</v>
      </c>
      <c r="CP242" s="3">
        <v>0</v>
      </c>
      <c r="CQ242" s="3">
        <v>0</v>
      </c>
      <c r="CR242" s="3">
        <v>0</v>
      </c>
      <c r="CS242" s="3">
        <v>1</v>
      </c>
      <c r="CT242" s="3">
        <v>0</v>
      </c>
      <c r="CU242" s="1" t="s">
        <v>154</v>
      </c>
      <c r="CV242" s="1" t="s">
        <v>154</v>
      </c>
      <c r="CW242" s="3">
        <v>75</v>
      </c>
      <c r="CX242" s="3">
        <v>80</v>
      </c>
      <c r="CY242" s="11">
        <f t="shared" si="270"/>
        <v>106.66666666666667</v>
      </c>
      <c r="CZ242" s="3">
        <v>22</v>
      </c>
      <c r="DA242" s="1" t="s">
        <v>160</v>
      </c>
      <c r="DB242" s="3">
        <v>1</v>
      </c>
      <c r="DC242" s="3">
        <v>2</v>
      </c>
      <c r="DD242" s="7">
        <f t="shared" si="266"/>
        <v>1.5</v>
      </c>
      <c r="DE242" s="1" t="s">
        <v>158</v>
      </c>
      <c r="DF242" s="3">
        <v>1</v>
      </c>
      <c r="DG242" s="3">
        <v>1</v>
      </c>
      <c r="DH242" s="3">
        <v>0</v>
      </c>
      <c r="DI242" s="3">
        <v>0</v>
      </c>
      <c r="DJ242" s="3">
        <v>0</v>
      </c>
      <c r="DK242" s="3">
        <v>0</v>
      </c>
      <c r="DL242" s="3">
        <v>0</v>
      </c>
      <c r="DM242" s="3">
        <v>0</v>
      </c>
      <c r="DN242" s="3">
        <v>0</v>
      </c>
      <c r="DO242" s="3">
        <v>0</v>
      </c>
      <c r="DP242" s="3">
        <v>0</v>
      </c>
      <c r="DQ242" s="1" t="s">
        <v>154</v>
      </c>
      <c r="DR242" s="1" t="s">
        <v>154</v>
      </c>
      <c r="DT242" s="3">
        <v>80</v>
      </c>
      <c r="DU242" s="5">
        <v>80</v>
      </c>
      <c r="DV242" s="3">
        <v>22</v>
      </c>
      <c r="DW242" s="1" t="s">
        <v>160</v>
      </c>
      <c r="DX242" s="3">
        <v>1</v>
      </c>
      <c r="DY242" s="3">
        <v>2</v>
      </c>
      <c r="DZ242" s="7">
        <f t="shared" si="267"/>
        <v>1.5</v>
      </c>
      <c r="EA242" s="1" t="s">
        <v>158</v>
      </c>
      <c r="EB242" s="3">
        <v>1</v>
      </c>
      <c r="EC242" s="3">
        <v>1</v>
      </c>
      <c r="ED242" s="3">
        <v>0</v>
      </c>
      <c r="EE242" s="3">
        <v>0</v>
      </c>
      <c r="EF242" s="3">
        <v>0</v>
      </c>
      <c r="EG242" s="3">
        <v>0</v>
      </c>
      <c r="EH242" s="3">
        <v>0</v>
      </c>
      <c r="EI242" s="3">
        <v>0</v>
      </c>
      <c r="EJ242" s="3">
        <v>0</v>
      </c>
      <c r="EK242" s="3">
        <v>0</v>
      </c>
      <c r="EL242" s="3">
        <v>0</v>
      </c>
      <c r="EM242" s="1" t="s">
        <v>154</v>
      </c>
      <c r="EN242" s="1" t="s">
        <v>154</v>
      </c>
      <c r="EP242" s="5">
        <v>370</v>
      </c>
      <c r="EQ242" s="3">
        <v>370</v>
      </c>
      <c r="ER242" s="3">
        <v>22</v>
      </c>
      <c r="ES242" s="1" t="s">
        <v>160</v>
      </c>
      <c r="ET242" s="3">
        <v>1</v>
      </c>
      <c r="EU242" s="3">
        <v>2</v>
      </c>
      <c r="EV242" s="7">
        <f>AVERAGE(ET242:EU242)</f>
        <v>1.5</v>
      </c>
      <c r="EW242" s="1" t="s">
        <v>172</v>
      </c>
      <c r="EX242" s="3">
        <v>1</v>
      </c>
      <c r="EY242" s="3">
        <v>0</v>
      </c>
      <c r="EZ242" s="3">
        <v>0</v>
      </c>
      <c r="FA242" s="3">
        <v>0</v>
      </c>
      <c r="FB242" s="3">
        <v>0</v>
      </c>
      <c r="FC242" s="3">
        <v>0</v>
      </c>
      <c r="FD242" s="3">
        <v>0</v>
      </c>
      <c r="FE242" s="3">
        <v>0</v>
      </c>
      <c r="FF242" s="3">
        <v>0</v>
      </c>
      <c r="FG242" s="3">
        <v>0</v>
      </c>
      <c r="FH242" s="3">
        <v>0</v>
      </c>
      <c r="FI242" s="1" t="s">
        <v>619</v>
      </c>
      <c r="FJ242" s="1">
        <v>21859932</v>
      </c>
      <c r="FK242" s="1" t="s">
        <v>647</v>
      </c>
      <c r="FL242" s="1" t="s">
        <v>648</v>
      </c>
      <c r="FM242" s="1">
        <v>146</v>
      </c>
    </row>
    <row r="243" spans="1:169" x14ac:dyDescent="0.25">
      <c r="A243" s="1" t="s">
        <v>1107</v>
      </c>
      <c r="B243" s="1" t="s">
        <v>161</v>
      </c>
      <c r="C243" s="1" t="s">
        <v>1141</v>
      </c>
      <c r="D243" s="3" t="s">
        <v>1289</v>
      </c>
      <c r="E243" s="15" t="s">
        <v>1204</v>
      </c>
      <c r="F243" s="3" t="s">
        <v>1265</v>
      </c>
      <c r="G243" s="1" t="s">
        <v>646</v>
      </c>
      <c r="H243" s="1" t="s">
        <v>1610</v>
      </c>
      <c r="I243" s="1" t="s">
        <v>152</v>
      </c>
      <c r="J243" s="1" t="s">
        <v>153</v>
      </c>
      <c r="K243" s="1" t="s">
        <v>154</v>
      </c>
      <c r="L243" s="1" t="s">
        <v>154</v>
      </c>
      <c r="N243" s="3">
        <v>360</v>
      </c>
      <c r="O243" s="5">
        <v>360</v>
      </c>
      <c r="P243" s="3">
        <v>18</v>
      </c>
      <c r="Q243" s="1" t="s">
        <v>160</v>
      </c>
      <c r="R243" s="3">
        <v>2</v>
      </c>
      <c r="S243" s="3">
        <v>6</v>
      </c>
      <c r="T243" s="7">
        <f t="shared" si="268"/>
        <v>4</v>
      </c>
      <c r="U243" s="1" t="s">
        <v>156</v>
      </c>
      <c r="V243" s="3">
        <v>1</v>
      </c>
      <c r="W243" s="3">
        <v>0</v>
      </c>
      <c r="X243" s="3">
        <v>0</v>
      </c>
      <c r="Y243" s="3">
        <v>1</v>
      </c>
      <c r="Z243" s="3">
        <v>1</v>
      </c>
      <c r="AA243" s="3">
        <v>0</v>
      </c>
      <c r="AB243" s="3">
        <v>0</v>
      </c>
      <c r="AC243" s="3">
        <v>0</v>
      </c>
      <c r="AD243" s="3">
        <v>0</v>
      </c>
      <c r="AE243" s="3">
        <v>0</v>
      </c>
      <c r="AF243" s="3">
        <v>0</v>
      </c>
      <c r="AG243" s="1" t="s">
        <v>154</v>
      </c>
      <c r="AH243" s="1" t="s">
        <v>154</v>
      </c>
      <c r="AJ243" s="3">
        <v>370</v>
      </c>
      <c r="AK243" s="5">
        <v>370</v>
      </c>
      <c r="AL243" s="3">
        <v>18</v>
      </c>
      <c r="AM243" s="1" t="s">
        <v>160</v>
      </c>
      <c r="AN243" s="3">
        <v>2</v>
      </c>
      <c r="AO243" s="3">
        <v>6</v>
      </c>
      <c r="AP243" s="7">
        <f t="shared" si="269"/>
        <v>4</v>
      </c>
      <c r="AQ243" s="1" t="s">
        <v>700</v>
      </c>
      <c r="AR243" s="3">
        <v>0</v>
      </c>
      <c r="AS243" s="3">
        <v>1</v>
      </c>
      <c r="AT243" s="3">
        <v>0</v>
      </c>
      <c r="AU243" s="3">
        <v>1</v>
      </c>
      <c r="AV243" s="3">
        <v>1</v>
      </c>
      <c r="AW243" s="3">
        <v>0</v>
      </c>
      <c r="AX243" s="3">
        <v>0</v>
      </c>
      <c r="AY243" s="3">
        <v>0</v>
      </c>
      <c r="AZ243" s="3">
        <v>0</v>
      </c>
      <c r="BA243" s="3">
        <v>0</v>
      </c>
      <c r="BB243" s="3">
        <v>0</v>
      </c>
      <c r="BC243" s="1" t="s">
        <v>154</v>
      </c>
      <c r="BD243" s="1" t="s">
        <v>154</v>
      </c>
      <c r="BF243" s="3">
        <v>70</v>
      </c>
      <c r="BG243" s="5">
        <v>70</v>
      </c>
      <c r="BH243" s="3">
        <v>22</v>
      </c>
      <c r="BI243" s="1" t="s">
        <v>160</v>
      </c>
      <c r="BJ243" s="3">
        <v>1</v>
      </c>
      <c r="BK243" s="3">
        <v>2</v>
      </c>
      <c r="BL243" s="7">
        <f t="shared" si="265"/>
        <v>1.5</v>
      </c>
      <c r="BM243" s="1" t="s">
        <v>172</v>
      </c>
      <c r="BN243" s="3">
        <v>1</v>
      </c>
      <c r="BO243" s="3">
        <v>0</v>
      </c>
      <c r="BP243" s="3">
        <v>0</v>
      </c>
      <c r="BQ243" s="3">
        <v>0</v>
      </c>
      <c r="BR243" s="3">
        <v>0</v>
      </c>
      <c r="BS243" s="3">
        <v>0</v>
      </c>
      <c r="BT243" s="3">
        <v>0</v>
      </c>
      <c r="BU243" s="3">
        <v>0</v>
      </c>
      <c r="BV243" s="3">
        <v>0</v>
      </c>
      <c r="BW243" s="3">
        <v>0</v>
      </c>
      <c r="BX243" s="3">
        <v>0</v>
      </c>
      <c r="BY243" s="1" t="s">
        <v>154</v>
      </c>
      <c r="BZ243" s="1" t="s">
        <v>154</v>
      </c>
      <c r="CB243" s="3">
        <v>140</v>
      </c>
      <c r="CC243" s="5">
        <v>140</v>
      </c>
      <c r="CD243" s="3">
        <v>22</v>
      </c>
      <c r="CE243" s="1" t="s">
        <v>160</v>
      </c>
      <c r="CF243" s="3">
        <v>1</v>
      </c>
      <c r="CG243" s="3">
        <v>1</v>
      </c>
      <c r="CH243" s="7">
        <f t="shared" si="271"/>
        <v>1</v>
      </c>
      <c r="CI243" s="1" t="s">
        <v>172</v>
      </c>
      <c r="CJ243" s="3">
        <v>1</v>
      </c>
      <c r="CK243" s="3">
        <v>0</v>
      </c>
      <c r="CL243" s="3">
        <v>0</v>
      </c>
      <c r="CM243" s="3">
        <v>0</v>
      </c>
      <c r="CN243" s="3">
        <v>0</v>
      </c>
      <c r="CO243" s="3">
        <v>0</v>
      </c>
      <c r="CP243" s="3">
        <v>0</v>
      </c>
      <c r="CQ243" s="3">
        <v>0</v>
      </c>
      <c r="CR243" s="3">
        <v>0</v>
      </c>
      <c r="CS243" s="3">
        <v>0</v>
      </c>
      <c r="CT243" s="3">
        <v>0</v>
      </c>
      <c r="CU243" s="1" t="s">
        <v>154</v>
      </c>
      <c r="CV243" s="1" t="s">
        <v>154</v>
      </c>
      <c r="CW243" s="3">
        <v>80</v>
      </c>
      <c r="CX243" s="3">
        <v>90</v>
      </c>
      <c r="CY243" s="11">
        <f t="shared" si="270"/>
        <v>112.5</v>
      </c>
      <c r="CZ243" s="3">
        <v>22</v>
      </c>
      <c r="DA243" s="1" t="s">
        <v>160</v>
      </c>
      <c r="DB243" s="3">
        <v>1</v>
      </c>
      <c r="DC243" s="3">
        <v>2</v>
      </c>
      <c r="DD243" s="7">
        <f t="shared" si="266"/>
        <v>1.5</v>
      </c>
      <c r="DE243" s="1" t="s">
        <v>172</v>
      </c>
      <c r="DF243" s="3">
        <v>1</v>
      </c>
      <c r="DG243" s="3">
        <v>0</v>
      </c>
      <c r="DH243" s="3">
        <v>0</v>
      </c>
      <c r="DI243" s="3">
        <v>0</v>
      </c>
      <c r="DJ243" s="3">
        <v>0</v>
      </c>
      <c r="DK243" s="3">
        <v>0</v>
      </c>
      <c r="DL243" s="3">
        <v>0</v>
      </c>
      <c r="DM243" s="3">
        <v>0</v>
      </c>
      <c r="DN243" s="3">
        <v>0</v>
      </c>
      <c r="DO243" s="3">
        <v>0</v>
      </c>
      <c r="DP243" s="3">
        <v>0</v>
      </c>
      <c r="DQ243" s="1" t="s">
        <v>154</v>
      </c>
      <c r="DR243" s="1" t="s">
        <v>154</v>
      </c>
      <c r="DT243" s="3">
        <v>80</v>
      </c>
      <c r="DU243" s="5">
        <v>80</v>
      </c>
      <c r="DV243" s="3">
        <v>22</v>
      </c>
      <c r="DW243" s="1" t="s">
        <v>160</v>
      </c>
      <c r="DX243" s="3">
        <v>1</v>
      </c>
      <c r="DY243" s="3">
        <v>2</v>
      </c>
      <c r="DZ243" s="7">
        <f t="shared" si="267"/>
        <v>1.5</v>
      </c>
      <c r="EA243" s="1" t="s">
        <v>376</v>
      </c>
      <c r="EB243" s="3">
        <v>0</v>
      </c>
      <c r="EC243" s="3">
        <v>1</v>
      </c>
      <c r="ED243" s="3">
        <v>0</v>
      </c>
      <c r="EE243" s="3">
        <v>0</v>
      </c>
      <c r="EF243" s="3">
        <v>0</v>
      </c>
      <c r="EG243" s="3">
        <v>0</v>
      </c>
      <c r="EH243" s="3">
        <v>0</v>
      </c>
      <c r="EI243" s="3">
        <v>0</v>
      </c>
      <c r="EJ243" s="3">
        <v>0</v>
      </c>
      <c r="EK243" s="3">
        <v>0</v>
      </c>
      <c r="EL243" s="3">
        <v>0</v>
      </c>
      <c r="EM243" s="1" t="s">
        <v>154</v>
      </c>
      <c r="EN243" s="1" t="s">
        <v>154</v>
      </c>
      <c r="EP243" s="5">
        <v>370</v>
      </c>
      <c r="EQ243" s="3">
        <v>370</v>
      </c>
      <c r="ER243" s="3">
        <v>22</v>
      </c>
      <c r="ES243" s="1" t="s">
        <v>160</v>
      </c>
      <c r="ET243" s="3">
        <v>1</v>
      </c>
      <c r="EU243" s="3">
        <v>2</v>
      </c>
      <c r="EV243" s="7">
        <f>AVERAGE(ET243:EU243)</f>
        <v>1.5</v>
      </c>
      <c r="EW243" s="1" t="s">
        <v>172</v>
      </c>
      <c r="EX243" s="3">
        <v>1</v>
      </c>
      <c r="EY243" s="3">
        <v>0</v>
      </c>
      <c r="EZ243" s="3">
        <v>0</v>
      </c>
      <c r="FA243" s="3">
        <v>0</v>
      </c>
      <c r="FB243" s="3">
        <v>0</v>
      </c>
      <c r="FC243" s="3">
        <v>0</v>
      </c>
      <c r="FD243" s="3">
        <v>0</v>
      </c>
      <c r="FE243" s="3">
        <v>0</v>
      </c>
      <c r="FF243" s="3">
        <v>0</v>
      </c>
      <c r="FG243" s="3">
        <v>0</v>
      </c>
      <c r="FH243" s="3">
        <v>0</v>
      </c>
      <c r="FJ243" s="1">
        <v>21892181</v>
      </c>
      <c r="FK243" s="1" t="s">
        <v>740</v>
      </c>
      <c r="FL243" s="1" t="s">
        <v>741</v>
      </c>
      <c r="FM243" s="1">
        <v>180</v>
      </c>
    </row>
    <row r="244" spans="1:169" x14ac:dyDescent="0.25">
      <c r="A244" s="1" t="s">
        <v>1108</v>
      </c>
      <c r="B244" s="1" t="s">
        <v>161</v>
      </c>
      <c r="C244" s="1" t="s">
        <v>1141</v>
      </c>
      <c r="D244" s="3" t="s">
        <v>1289</v>
      </c>
      <c r="E244" s="28" t="s">
        <v>1204</v>
      </c>
      <c r="F244" s="3" t="s">
        <v>1265</v>
      </c>
      <c r="G244" s="1" t="s">
        <v>646</v>
      </c>
      <c r="H244" s="1" t="s">
        <v>1610</v>
      </c>
      <c r="I244" s="1" t="s">
        <v>152</v>
      </c>
      <c r="J244" s="1" t="s">
        <v>153</v>
      </c>
      <c r="K244" s="1" t="s">
        <v>154</v>
      </c>
      <c r="L244" s="1" t="s">
        <v>154</v>
      </c>
      <c r="N244" s="3">
        <v>360</v>
      </c>
      <c r="O244" s="5">
        <v>360</v>
      </c>
      <c r="P244" s="3">
        <v>18</v>
      </c>
      <c r="Q244" s="1" t="s">
        <v>160</v>
      </c>
      <c r="R244" s="3">
        <v>2</v>
      </c>
      <c r="S244" s="3">
        <v>5</v>
      </c>
      <c r="T244" s="7">
        <f t="shared" si="268"/>
        <v>3.5</v>
      </c>
      <c r="U244" s="1" t="s">
        <v>700</v>
      </c>
      <c r="V244" s="3">
        <v>0</v>
      </c>
      <c r="W244" s="3">
        <v>1</v>
      </c>
      <c r="X244" s="3">
        <v>0</v>
      </c>
      <c r="Y244" s="3">
        <v>1</v>
      </c>
      <c r="Z244" s="3">
        <v>1</v>
      </c>
      <c r="AA244" s="3">
        <v>0</v>
      </c>
      <c r="AB244" s="3">
        <v>0</v>
      </c>
      <c r="AC244" s="3">
        <v>0</v>
      </c>
      <c r="AD244" s="3">
        <v>0</v>
      </c>
      <c r="AE244" s="3">
        <v>0</v>
      </c>
      <c r="AF244" s="3">
        <v>0</v>
      </c>
      <c r="AG244" s="1" t="s">
        <v>154</v>
      </c>
      <c r="AH244" s="1" t="s">
        <v>154</v>
      </c>
      <c r="AJ244" s="3">
        <v>370</v>
      </c>
      <c r="AK244" s="5">
        <v>370</v>
      </c>
      <c r="AL244" s="3">
        <v>18</v>
      </c>
      <c r="AM244" s="1" t="s">
        <v>160</v>
      </c>
      <c r="AN244" s="3">
        <v>2</v>
      </c>
      <c r="AO244" s="3">
        <v>5</v>
      </c>
      <c r="AP244" s="7">
        <f t="shared" si="269"/>
        <v>3.5</v>
      </c>
      <c r="AQ244" s="1" t="s">
        <v>236</v>
      </c>
      <c r="AR244" s="3">
        <v>1</v>
      </c>
      <c r="AS244" s="3">
        <v>0</v>
      </c>
      <c r="AT244" s="3">
        <v>0</v>
      </c>
      <c r="AU244" s="3">
        <v>1</v>
      </c>
      <c r="AV244" s="3">
        <v>0</v>
      </c>
      <c r="AW244" s="3">
        <v>0</v>
      </c>
      <c r="AX244" s="3">
        <v>1</v>
      </c>
      <c r="AY244" s="3">
        <v>0</v>
      </c>
      <c r="AZ244" s="3">
        <v>0</v>
      </c>
      <c r="BA244" s="3">
        <v>0</v>
      </c>
      <c r="BB244" s="3">
        <v>0</v>
      </c>
      <c r="BC244" s="1" t="s">
        <v>154</v>
      </c>
      <c r="BD244" s="1" t="s">
        <v>154</v>
      </c>
      <c r="BF244" s="3">
        <v>70</v>
      </c>
      <c r="BG244" s="5">
        <v>70</v>
      </c>
      <c r="BH244" s="3">
        <v>22</v>
      </c>
      <c r="BI244" s="1" t="s">
        <v>160</v>
      </c>
      <c r="BJ244" s="3">
        <v>1</v>
      </c>
      <c r="BK244" s="3">
        <v>2</v>
      </c>
      <c r="BL244" s="7">
        <f t="shared" si="265"/>
        <v>1.5</v>
      </c>
      <c r="BM244" s="1" t="s">
        <v>158</v>
      </c>
      <c r="BN244" s="3">
        <v>1</v>
      </c>
      <c r="BO244" s="3">
        <v>1</v>
      </c>
      <c r="BP244" s="3">
        <v>0</v>
      </c>
      <c r="BQ244" s="3">
        <v>0</v>
      </c>
      <c r="BR244" s="3">
        <v>0</v>
      </c>
      <c r="BS244" s="3">
        <v>0</v>
      </c>
      <c r="BT244" s="3">
        <v>0</v>
      </c>
      <c r="BU244" s="3">
        <v>0</v>
      </c>
      <c r="BV244" s="3">
        <v>0</v>
      </c>
      <c r="BW244" s="3">
        <v>0</v>
      </c>
      <c r="BX244" s="3">
        <v>0</v>
      </c>
      <c r="BY244" s="1" t="s">
        <v>154</v>
      </c>
      <c r="BZ244" s="1" t="s">
        <v>154</v>
      </c>
      <c r="CB244" s="3">
        <v>150</v>
      </c>
      <c r="CC244" s="5">
        <v>150</v>
      </c>
      <c r="CD244" s="3">
        <v>22</v>
      </c>
      <c r="CE244" s="1" t="s">
        <v>160</v>
      </c>
      <c r="CF244" s="3">
        <v>1</v>
      </c>
      <c r="CG244" s="3">
        <v>1</v>
      </c>
      <c r="CH244" s="7">
        <f t="shared" si="271"/>
        <v>1</v>
      </c>
      <c r="CI244" s="1" t="s">
        <v>376</v>
      </c>
      <c r="CJ244" s="3">
        <v>0</v>
      </c>
      <c r="CK244" s="3">
        <v>1</v>
      </c>
      <c r="CL244" s="3">
        <v>0</v>
      </c>
      <c r="CM244" s="3">
        <v>0</v>
      </c>
      <c r="CN244" s="3">
        <v>0</v>
      </c>
      <c r="CO244" s="3">
        <v>0</v>
      </c>
      <c r="CP244" s="3">
        <v>0</v>
      </c>
      <c r="CQ244" s="3">
        <v>0</v>
      </c>
      <c r="CR244" s="3">
        <v>0</v>
      </c>
      <c r="CS244" s="3">
        <v>0</v>
      </c>
      <c r="CT244" s="3">
        <v>0</v>
      </c>
      <c r="CU244" s="1" t="s">
        <v>154</v>
      </c>
      <c r="CV244" s="1" t="s">
        <v>154</v>
      </c>
      <c r="CW244" s="3">
        <v>80</v>
      </c>
      <c r="CX244" s="3">
        <v>90</v>
      </c>
      <c r="CY244" s="11">
        <f t="shared" si="270"/>
        <v>112.5</v>
      </c>
      <c r="CZ244" s="3">
        <v>22</v>
      </c>
      <c r="DA244" s="1" t="s">
        <v>160</v>
      </c>
      <c r="DB244" s="3">
        <v>1</v>
      </c>
      <c r="DC244" s="3">
        <v>2</v>
      </c>
      <c r="DD244" s="7">
        <f t="shared" si="266"/>
        <v>1.5</v>
      </c>
      <c r="DE244" s="1" t="s">
        <v>172</v>
      </c>
      <c r="DF244" s="3">
        <v>1</v>
      </c>
      <c r="DG244" s="3">
        <v>0</v>
      </c>
      <c r="DH244" s="3">
        <v>0</v>
      </c>
      <c r="DI244" s="3">
        <v>0</v>
      </c>
      <c r="DJ244" s="3">
        <v>0</v>
      </c>
      <c r="DK244" s="3">
        <v>0</v>
      </c>
      <c r="DL244" s="3">
        <v>0</v>
      </c>
      <c r="DM244" s="3">
        <v>0</v>
      </c>
      <c r="DN244" s="3">
        <v>0</v>
      </c>
      <c r="DO244" s="3">
        <v>0</v>
      </c>
      <c r="DP244" s="3">
        <v>0</v>
      </c>
      <c r="DQ244" s="1" t="s">
        <v>154</v>
      </c>
      <c r="DR244" s="1" t="s">
        <v>154</v>
      </c>
      <c r="DT244" s="3">
        <v>80</v>
      </c>
      <c r="DU244" s="5">
        <v>80</v>
      </c>
      <c r="DV244" s="3">
        <v>22</v>
      </c>
      <c r="DW244" s="1" t="s">
        <v>160</v>
      </c>
      <c r="DX244" s="3">
        <v>1</v>
      </c>
      <c r="DY244" s="3">
        <v>2</v>
      </c>
      <c r="DZ244" s="7">
        <f t="shared" si="267"/>
        <v>1.5</v>
      </c>
      <c r="EA244" s="1" t="s">
        <v>172</v>
      </c>
      <c r="EB244" s="3">
        <v>1</v>
      </c>
      <c r="EC244" s="3">
        <v>0</v>
      </c>
      <c r="ED244" s="3">
        <v>0</v>
      </c>
      <c r="EE244" s="3">
        <v>0</v>
      </c>
      <c r="EF244" s="3">
        <v>0</v>
      </c>
      <c r="EG244" s="3">
        <v>0</v>
      </c>
      <c r="EH244" s="3">
        <v>0</v>
      </c>
      <c r="EI244" s="3">
        <v>0</v>
      </c>
      <c r="EJ244" s="3">
        <v>0</v>
      </c>
      <c r="EK244" s="3">
        <v>0</v>
      </c>
      <c r="EL244" s="3">
        <v>0</v>
      </c>
      <c r="EM244" s="1" t="s">
        <v>154</v>
      </c>
      <c r="EN244" s="1" t="s">
        <v>154</v>
      </c>
      <c r="EP244" s="5">
        <v>360</v>
      </c>
      <c r="EQ244" s="3">
        <v>360</v>
      </c>
      <c r="ER244" s="3">
        <v>22</v>
      </c>
      <c r="ES244" s="1" t="s">
        <v>160</v>
      </c>
      <c r="ET244" s="3">
        <v>1</v>
      </c>
      <c r="EU244" s="3">
        <v>2</v>
      </c>
      <c r="EV244" s="7">
        <f>AVERAGE(ET244:EU244)</f>
        <v>1.5</v>
      </c>
      <c r="EW244" s="1" t="s">
        <v>376</v>
      </c>
      <c r="EX244" s="3">
        <v>0</v>
      </c>
      <c r="EY244" s="3">
        <v>1</v>
      </c>
      <c r="EZ244" s="3">
        <v>0</v>
      </c>
      <c r="FA244" s="3">
        <v>0</v>
      </c>
      <c r="FB244" s="3">
        <v>0</v>
      </c>
      <c r="FC244" s="3">
        <v>0</v>
      </c>
      <c r="FD244" s="3">
        <v>0</v>
      </c>
      <c r="FE244" s="3">
        <v>0</v>
      </c>
      <c r="FF244" s="3">
        <v>0</v>
      </c>
      <c r="FG244" s="3">
        <v>0</v>
      </c>
      <c r="FH244" s="3">
        <v>0</v>
      </c>
      <c r="FJ244" s="1">
        <v>21892183</v>
      </c>
      <c r="FK244" s="1" t="s">
        <v>744</v>
      </c>
      <c r="FL244" s="1" t="s">
        <v>745</v>
      </c>
      <c r="FM244" s="1">
        <v>182</v>
      </c>
    </row>
    <row r="245" spans="1:169" x14ac:dyDescent="0.25">
      <c r="A245" s="1" t="s">
        <v>1083</v>
      </c>
      <c r="C245" s="1" t="s">
        <v>1141</v>
      </c>
      <c r="D245" s="1" t="s">
        <v>1289</v>
      </c>
      <c r="E245" s="17" t="s">
        <v>1396</v>
      </c>
      <c r="F245" s="1" t="s">
        <v>1265</v>
      </c>
      <c r="G245" s="1" t="s">
        <v>1397</v>
      </c>
      <c r="H245" s="1" t="s">
        <v>1605</v>
      </c>
      <c r="I245" s="1" t="s">
        <v>1398</v>
      </c>
      <c r="J245" s="1" t="s">
        <v>153</v>
      </c>
      <c r="K245" s="1" t="s">
        <v>1362</v>
      </c>
      <c r="L245" s="1" t="s">
        <v>1362</v>
      </c>
      <c r="N245" s="1">
        <v>360</v>
      </c>
      <c r="O245" s="4">
        <v>360</v>
      </c>
      <c r="P245" s="1">
        <v>22</v>
      </c>
      <c r="Q245" s="1" t="s">
        <v>160</v>
      </c>
      <c r="R245" s="1">
        <v>4</v>
      </c>
      <c r="S245" s="1">
        <v>9</v>
      </c>
      <c r="T245" s="8">
        <v>6.5</v>
      </c>
      <c r="U245" s="22" t="s">
        <v>1416</v>
      </c>
      <c r="V245" s="1">
        <v>1</v>
      </c>
      <c r="W245" s="1">
        <v>1</v>
      </c>
      <c r="X245" s="3">
        <v>0</v>
      </c>
      <c r="Y245" s="3">
        <v>0</v>
      </c>
      <c r="Z245" s="3">
        <v>1</v>
      </c>
      <c r="AA245" s="3">
        <v>0</v>
      </c>
      <c r="AB245" s="3">
        <v>0</v>
      </c>
      <c r="AC245" s="3">
        <v>0</v>
      </c>
      <c r="AD245" s="3">
        <v>0</v>
      </c>
      <c r="AE245" s="3">
        <v>0</v>
      </c>
      <c r="AF245" s="3">
        <v>0</v>
      </c>
      <c r="AG245" s="1" t="s">
        <v>1362</v>
      </c>
      <c r="AH245" s="1" t="s">
        <v>1362</v>
      </c>
      <c r="AJ245" s="1">
        <v>350</v>
      </c>
      <c r="AK245" s="4">
        <v>350</v>
      </c>
      <c r="AL245" s="1">
        <v>22</v>
      </c>
      <c r="AM245" s="1" t="s">
        <v>160</v>
      </c>
      <c r="AN245" s="1">
        <v>5</v>
      </c>
      <c r="AO245" s="1">
        <v>11</v>
      </c>
      <c r="AP245" s="8">
        <v>8</v>
      </c>
      <c r="AQ245" s="1" t="s">
        <v>1440</v>
      </c>
      <c r="AR245" s="1">
        <f>IF(ISNUMBER(FIND("Price Inflation", AQ245)), 1, 0)</f>
        <v>1</v>
      </c>
      <c r="AS245" s="1">
        <f>IF(ISNUMBER(FIND("Liquidity Shortage", AQ245)), 1, 0)</f>
        <v>1</v>
      </c>
      <c r="AT245" s="1">
        <f>IF(ISNUMBER(FIND("Shortage of Demand", AQ245)), 1, 0)</f>
        <v>0</v>
      </c>
      <c r="AU245" s="1">
        <f>IF(ISNUMBER(FIND("Insecurity and Instability", AQ245)), 1, 0)</f>
        <v>0</v>
      </c>
      <c r="AV245" s="1">
        <f>IF(ISNUMBER(FIND("Supply Shortage", AQ245)), 1, 0)</f>
        <v>0</v>
      </c>
      <c r="AW245" s="1">
        <f>IF(ISNUMBER(FIND("Government Regulations", AQ245)), 1, 0)</f>
        <v>0</v>
      </c>
      <c r="AX245" s="1">
        <f>IF(ISNUMBER(FIND("Transportation Issues", AQ245)), 1, 0)</f>
        <v>0</v>
      </c>
      <c r="AY245" s="3">
        <v>0</v>
      </c>
      <c r="AZ245" s="1">
        <f>IF(ISNUMBER(FIND("Do Not Know", AQ245)), 1, 0)</f>
        <v>0</v>
      </c>
      <c r="BA245" s="1">
        <f>IF(ISNUMBER(FIND("No Constraints", AQ245)), 1, 0)</f>
        <v>0</v>
      </c>
      <c r="BB245" s="1">
        <f>IF(ISNUMBER(FIND("Vendor Did Not Answer", AR245)), 1, 0)</f>
        <v>0</v>
      </c>
      <c r="BC245" s="1" t="s">
        <v>1362</v>
      </c>
      <c r="BD245" s="1" t="s">
        <v>1365</v>
      </c>
      <c r="BE245" s="1">
        <v>5</v>
      </c>
      <c r="BF245" s="1">
        <v>100</v>
      </c>
      <c r="BH245" s="1">
        <v>29</v>
      </c>
      <c r="BI245" s="1" t="s">
        <v>160</v>
      </c>
      <c r="BJ245" s="1">
        <v>2</v>
      </c>
      <c r="BK245" s="1">
        <v>6</v>
      </c>
      <c r="BL245" s="8">
        <v>4</v>
      </c>
      <c r="BM245" s="1" t="s">
        <v>1454</v>
      </c>
      <c r="BN245" s="1">
        <f>IF(ISNUMBER(FIND("Price Inflation", BM245)), 1, 0)</f>
        <v>0</v>
      </c>
      <c r="BO245" s="1">
        <f>IF(ISNUMBER(FIND("Liquidity Shortage", BM245)), 1, 0)</f>
        <v>0</v>
      </c>
      <c r="BP245" s="1">
        <f>IF(ISNUMBER(FIND("Shortage of Demand", BM245)), 1, 0)</f>
        <v>1</v>
      </c>
      <c r="BQ245" s="1">
        <f>IF(ISNUMBER(FIND("Insecurity and Instability", BM245)), 1, 0)</f>
        <v>0</v>
      </c>
      <c r="BR245" s="1">
        <f>IF(ISNUMBER(FIND("Supply Shortage", BM245)), 1, 0)</f>
        <v>0</v>
      </c>
      <c r="BS245" s="1">
        <f>IF(ISNUMBER(FIND("Government Regulations", BM245)), 1, 0)</f>
        <v>0</v>
      </c>
      <c r="BT245" s="1">
        <f>IF(ISNUMBER(FIND("Government Regulations", BM245)), 1, 0)</f>
        <v>0</v>
      </c>
      <c r="BU245" s="1">
        <f>IF(ISNUMBER(FIND("Transportation Issues", BM245)), 1, 0)</f>
        <v>1</v>
      </c>
      <c r="BV245" s="1">
        <f>IF(ISNUMBER(FIND("Do Not Know", BM245)), 1, 0)</f>
        <v>0</v>
      </c>
      <c r="BW245" s="1">
        <f>IF(ISNUMBER(FIND("No Constraints", BM245)), 1, 0)</f>
        <v>0</v>
      </c>
      <c r="BX245" s="1">
        <f>IF(ISNUMBER(FIND("Vendor Did Not Answer", BM245)), 1, 0)</f>
        <v>0</v>
      </c>
      <c r="BY245" s="1" t="s">
        <v>1362</v>
      </c>
      <c r="BZ245" s="1" t="s">
        <v>1362</v>
      </c>
      <c r="CB245" s="1">
        <v>70</v>
      </c>
      <c r="CC245" s="4">
        <v>70</v>
      </c>
      <c r="CD245" s="1">
        <v>22</v>
      </c>
      <c r="CE245" s="1" t="s">
        <v>160</v>
      </c>
      <c r="CF245" s="1">
        <v>3</v>
      </c>
      <c r="CG245" s="1">
        <v>7</v>
      </c>
      <c r="CH245" s="8">
        <v>5</v>
      </c>
      <c r="CI245" s="1" t="s">
        <v>1462</v>
      </c>
      <c r="CJ245" s="1">
        <f>IF(ISNUMBER(FIND("Price Inflation", CI245)), 1, 0)</f>
        <v>1</v>
      </c>
      <c r="CK245" s="1">
        <f>IF(ISNUMBER(FIND("Liquidity Shortage", CI245)), 1, 0)</f>
        <v>0</v>
      </c>
      <c r="CL245" s="1">
        <f>IF(ISNUMBER(FIND("Shortage of Demand", CI245)), 1, 0)</f>
        <v>0</v>
      </c>
      <c r="CM245" s="1">
        <f>IF(ISNUMBER(FIND("Insecurity and Instability", CI245)), 1, 0)</f>
        <v>0</v>
      </c>
      <c r="CN245" s="1">
        <f>IF(ISNUMBER(FIND("Supply Shortage", CI245)), 1, 0)</f>
        <v>1</v>
      </c>
      <c r="CO245" s="1">
        <f>IF(ISNUMBER(FIND("Government Regulations", CI245)), 1, 0)</f>
        <v>0</v>
      </c>
      <c r="CP245" s="1">
        <f>IF(ISNUMBER(FIND("Government Regulations", CI245)), 1, 0)</f>
        <v>0</v>
      </c>
      <c r="CQ245" s="1">
        <f>IF(ISNUMBER(FIND("Transportation Issues", CI245)), 1, 0)</f>
        <v>1</v>
      </c>
      <c r="CR245" s="1">
        <f>IF(ISNUMBER(FIND("Do Not Know", CI245)), 1, 0)</f>
        <v>0</v>
      </c>
      <c r="CS245" s="1">
        <f>IF(ISNUMBER(FIND("No Constraints", CI245)), 1, 0)</f>
        <v>0</v>
      </c>
      <c r="CT245" s="1">
        <f>IF(ISNUMBER(FIND("Vendor Did Not Answer", CI245)), 1, 0)</f>
        <v>0</v>
      </c>
      <c r="CU245" s="1" t="s">
        <v>1362</v>
      </c>
      <c r="CV245" s="1" t="s">
        <v>1362</v>
      </c>
      <c r="CW245" s="1">
        <v>70</v>
      </c>
      <c r="CX245" s="1">
        <v>200</v>
      </c>
      <c r="CY245" s="4">
        <v>200</v>
      </c>
      <c r="CZ245" s="1">
        <v>22</v>
      </c>
      <c r="DA245" s="1" t="s">
        <v>160</v>
      </c>
      <c r="DB245" s="1">
        <v>4</v>
      </c>
      <c r="DC245" s="1">
        <v>9</v>
      </c>
      <c r="DD245" s="8">
        <v>6.5</v>
      </c>
      <c r="DE245" s="1" t="s">
        <v>1477</v>
      </c>
      <c r="DF245" s="1">
        <f>IF(ISNUMBER(FIND("Price Inflation", DE245)), 1, 0)</f>
        <v>1</v>
      </c>
      <c r="DG245" s="1">
        <f>IF(ISNUMBER(FIND("Liquidity Shortage", DE245)), 1, 0)</f>
        <v>1</v>
      </c>
      <c r="DH245" s="1">
        <f>IF(ISNUMBER(FIND("Shortage of Demand", DE245)), 1, 0)</f>
        <v>0</v>
      </c>
      <c r="DI245" s="1">
        <f>IF(ISNUMBER(FIND("Insecurity and Instability", DE245)), 1, 0)</f>
        <v>0</v>
      </c>
      <c r="DJ245" s="1">
        <f>IF(ISNUMBER(FIND("Supply Shortage", DE245)), 1, 0)</f>
        <v>0</v>
      </c>
      <c r="DK245" s="1">
        <f>IF(ISNUMBER(FIND("Government Regulations", DE245)), 1, 0)</f>
        <v>0</v>
      </c>
      <c r="DL245" s="1">
        <f>IF(ISNUMBER(FIND("Transportation Issues", DE245)), 1, 0)</f>
        <v>0</v>
      </c>
      <c r="DM245" s="3">
        <v>0</v>
      </c>
      <c r="DN245" s="1">
        <f>IF(ISNUMBER(FIND("Do Not Know", DE245)), 1, 0)</f>
        <v>0</v>
      </c>
      <c r="DO245" s="1">
        <f>IF(ISNUMBER(FIND("No Constraints", DE245)), 1, 0)</f>
        <v>0</v>
      </c>
      <c r="DP245" s="1">
        <f>IF(ISNUMBER(FIND("Vendor Did Not Answer", DE245)), 1, 0)</f>
        <v>0</v>
      </c>
      <c r="DQ245" s="1" t="s">
        <v>1362</v>
      </c>
      <c r="DR245" s="1" t="s">
        <v>1365</v>
      </c>
      <c r="DS245" s="1">
        <v>70</v>
      </c>
      <c r="DT245" s="1">
        <v>80</v>
      </c>
      <c r="DU245" s="11">
        <v>80</v>
      </c>
      <c r="DV245" s="1">
        <v>22</v>
      </c>
      <c r="DW245" s="1" t="s">
        <v>155</v>
      </c>
      <c r="DX245" s="1">
        <v>2</v>
      </c>
      <c r="DY245" s="1">
        <v>3</v>
      </c>
      <c r="DZ245" s="8">
        <v>2.5</v>
      </c>
      <c r="EA245" s="1" t="s">
        <v>1487</v>
      </c>
      <c r="EB245" s="1">
        <f>IF(ISNUMBER(FIND("Price Inflation", EA245)), 1, 0)</f>
        <v>0</v>
      </c>
      <c r="EC245" s="1">
        <f>IF(ISNUMBER(FIND("Liquidity Shortage", EA245)), 1, 0)</f>
        <v>1</v>
      </c>
      <c r="ED245" s="1">
        <f>IF(ISNUMBER(FIND("Shortage of Demand", EA245)), 1, 0)</f>
        <v>1</v>
      </c>
      <c r="EE245" s="1">
        <f>IF(ISNUMBER(FIND("Insecurity and Instability", EA245)), 1, 0)</f>
        <v>0</v>
      </c>
      <c r="EF245" s="1">
        <f>IF(ISNUMBER(FIND("Supply Shortage", EA245)), 1, 0)</f>
        <v>0</v>
      </c>
      <c r="EG245" s="1">
        <f>IF(ISNUMBER(FIND("Government Regulations", EA245)), 1, 0)</f>
        <v>0</v>
      </c>
      <c r="EH245" s="1">
        <f>IF(ISNUMBER(FIND("Government Regulations", EA245)), 1, 0)</f>
        <v>0</v>
      </c>
      <c r="EI245" s="1">
        <f>IF(ISNUMBER(FIND("Transportation Issues", EA245)), 1, 0)</f>
        <v>1</v>
      </c>
      <c r="EJ245" s="1">
        <f>IF(ISNUMBER(FIND("Do Not Know", EA245)), 1, 0)</f>
        <v>0</v>
      </c>
      <c r="EK245" s="1">
        <f>IF(ISNUMBER(FIND("No Constraints", EA245)), 1, 0)</f>
        <v>0</v>
      </c>
      <c r="EL245" s="1">
        <f>IF(ISNUMBER(FIND("Vendor Did Not Answer", EA245)), 1, 0)</f>
        <v>0</v>
      </c>
      <c r="EM245" s="1" t="s">
        <v>1362</v>
      </c>
      <c r="EN245" s="1" t="s">
        <v>1365</v>
      </c>
      <c r="EO245" s="1">
        <v>25</v>
      </c>
      <c r="EP245" s="4">
        <v>430</v>
      </c>
      <c r="EQ245" s="1">
        <v>172</v>
      </c>
      <c r="ER245" s="1">
        <v>22</v>
      </c>
      <c r="ES245" s="1" t="s">
        <v>155</v>
      </c>
      <c r="ET245" s="1">
        <v>3</v>
      </c>
      <c r="EU245" s="1">
        <v>7</v>
      </c>
      <c r="EV245" s="8">
        <v>5</v>
      </c>
      <c r="EW245" s="1" t="s">
        <v>1496</v>
      </c>
      <c r="EX245" s="1">
        <f>IF(ISNUMBER(FIND("Price Inflation", EW245)), 1, 0)</f>
        <v>1</v>
      </c>
      <c r="EY245" s="1">
        <f>IF(ISNUMBER(FIND("Liquidity Shortage", EW245)), 1, 0)</f>
        <v>1</v>
      </c>
      <c r="EZ245" s="1">
        <f>IF(ISNUMBER(FIND("Shortage of Demand", EW245)), 1, 0)</f>
        <v>1</v>
      </c>
      <c r="FA245" s="1">
        <f>IF(ISNUMBER(FIND("Insecurity and Instability", EW245)), 1, 0)</f>
        <v>0</v>
      </c>
      <c r="FB245" s="1">
        <f>IF(ISNUMBER(FIND("Supply Shortage", EW245)), 1, 0)</f>
        <v>0</v>
      </c>
      <c r="FC245" s="1">
        <f>IF(ISNUMBER(FIND("Government Regulations", EW245)), 1, 0)</f>
        <v>0</v>
      </c>
      <c r="FD245" s="1">
        <f>IF(ISNUMBER(FIND("Government Regulations", EW245)), 1, 0)</f>
        <v>0</v>
      </c>
      <c r="FE245" s="1">
        <f>IF(ISNUMBER(FIND("Transportation Issues", EW245)), 1, 0)</f>
        <v>0</v>
      </c>
      <c r="FF245" s="1">
        <f>IF(ISNUMBER(FIND("Do Not Know", EW245)), 1, 0)</f>
        <v>0</v>
      </c>
      <c r="FG245" s="1">
        <f>IF(ISNUMBER(FIND("No Constraints", EW245)), 1, 0)</f>
        <v>0</v>
      </c>
      <c r="FH245" s="1">
        <f>IF(ISNUMBER(FIND("Vendor Did Not Answer", EW245)), 1, 0)</f>
        <v>0</v>
      </c>
    </row>
    <row r="246" spans="1:169" x14ac:dyDescent="0.25">
      <c r="A246" s="1" t="s">
        <v>1084</v>
      </c>
      <c r="C246" s="1" t="s">
        <v>1141</v>
      </c>
      <c r="D246" s="1" t="s">
        <v>1289</v>
      </c>
      <c r="E246" s="17" t="s">
        <v>1396</v>
      </c>
      <c r="F246" s="1" t="s">
        <v>1265</v>
      </c>
      <c r="G246" s="1" t="s">
        <v>1399</v>
      </c>
      <c r="H246" s="1" t="s">
        <v>1605</v>
      </c>
      <c r="I246" s="1" t="s">
        <v>1398</v>
      </c>
      <c r="J246" s="1" t="s">
        <v>153</v>
      </c>
      <c r="K246" s="1" t="s">
        <v>1362</v>
      </c>
      <c r="L246" s="1" t="s">
        <v>1362</v>
      </c>
      <c r="N246" s="1">
        <v>365</v>
      </c>
      <c r="O246" s="4">
        <v>365</v>
      </c>
      <c r="P246" s="1">
        <v>22</v>
      </c>
      <c r="Q246" s="1" t="s">
        <v>160</v>
      </c>
      <c r="R246" s="1">
        <v>4</v>
      </c>
      <c r="S246" s="1">
        <v>9</v>
      </c>
      <c r="T246" s="8">
        <v>6.5</v>
      </c>
      <c r="U246" s="22" t="s">
        <v>1417</v>
      </c>
      <c r="V246" s="3">
        <v>0</v>
      </c>
      <c r="W246" s="1">
        <v>1</v>
      </c>
      <c r="X246" s="3">
        <v>0</v>
      </c>
      <c r="Y246" s="3">
        <v>1</v>
      </c>
      <c r="Z246" s="3">
        <v>0</v>
      </c>
      <c r="AA246" s="3">
        <v>0</v>
      </c>
      <c r="AB246" s="3">
        <v>0</v>
      </c>
      <c r="AC246" s="3">
        <v>0</v>
      </c>
      <c r="AD246" s="3">
        <v>0</v>
      </c>
      <c r="AE246" s="3">
        <v>0</v>
      </c>
      <c r="AF246" s="3">
        <v>0</v>
      </c>
      <c r="AG246" s="1" t="s">
        <v>1362</v>
      </c>
      <c r="AH246" s="1" t="s">
        <v>1362</v>
      </c>
      <c r="AJ246" s="1">
        <v>360</v>
      </c>
      <c r="AK246" s="4">
        <v>360</v>
      </c>
      <c r="AL246" s="1">
        <v>22</v>
      </c>
      <c r="AM246" s="1" t="s">
        <v>155</v>
      </c>
      <c r="AN246" s="1">
        <v>4</v>
      </c>
      <c r="AO246" s="1">
        <v>8</v>
      </c>
      <c r="AP246" s="8">
        <v>6</v>
      </c>
      <c r="AQ246" s="1" t="s">
        <v>1441</v>
      </c>
      <c r="AR246" s="1">
        <f>IF(ISNUMBER(FIND("Price Inflation", AQ246)), 1, 0)</f>
        <v>0</v>
      </c>
      <c r="AS246" s="1">
        <f>IF(ISNUMBER(FIND("Liquidity Shortage", AQ246)), 1, 0)</f>
        <v>0</v>
      </c>
      <c r="AT246" s="1">
        <f>IF(ISNUMBER(FIND("Shortage of Demand", AQ246)), 1, 0)</f>
        <v>1</v>
      </c>
      <c r="AU246" s="1">
        <f>IF(ISNUMBER(FIND("Insecurity and Instability", AQ246)), 1, 0)</f>
        <v>1</v>
      </c>
      <c r="AV246" s="1">
        <f>IF(ISNUMBER(FIND("Supply Shortage", AQ246)), 1, 0)</f>
        <v>0</v>
      </c>
      <c r="AW246" s="1">
        <f>IF(ISNUMBER(FIND("Government Regulations", AQ246)), 1, 0)</f>
        <v>0</v>
      </c>
      <c r="AX246" s="1">
        <f>IF(ISNUMBER(FIND("Transportation Issues", AQ246)), 1, 0)</f>
        <v>1</v>
      </c>
      <c r="AY246" s="3">
        <v>0</v>
      </c>
      <c r="AZ246" s="1">
        <f>IF(ISNUMBER(FIND("Do Not Know", AQ246)), 1, 0)</f>
        <v>0</v>
      </c>
      <c r="BA246" s="1">
        <f>IF(ISNUMBER(FIND("No Constraints", AQ246)), 1, 0)</f>
        <v>0</v>
      </c>
      <c r="BB246" s="1">
        <f>IF(ISNUMBER(FIND("Vendor Did Not Answer", AR246)), 1, 0)</f>
        <v>0</v>
      </c>
      <c r="BC246" s="1" t="s">
        <v>1362</v>
      </c>
      <c r="BD246" s="1" t="s">
        <v>1365</v>
      </c>
      <c r="BE246" s="1">
        <v>5</v>
      </c>
      <c r="BF246" s="1">
        <v>100</v>
      </c>
      <c r="BH246" s="1">
        <v>22</v>
      </c>
      <c r="BI246" s="1" t="s">
        <v>155</v>
      </c>
      <c r="BJ246" s="1">
        <v>3</v>
      </c>
      <c r="BK246" s="1">
        <v>5</v>
      </c>
      <c r="BL246" s="8">
        <v>4</v>
      </c>
      <c r="BM246" s="1" t="s">
        <v>1455</v>
      </c>
      <c r="BN246" s="1">
        <f>IF(ISNUMBER(FIND("Price Inflation", BM246)), 1, 0)</f>
        <v>0</v>
      </c>
      <c r="BO246" s="1">
        <f>IF(ISNUMBER(FIND("Liquidity Shortage", BM246)), 1, 0)</f>
        <v>1</v>
      </c>
      <c r="BP246" s="1">
        <f>IF(ISNUMBER(FIND("Shortage of Demand", BM246)), 1, 0)</f>
        <v>1</v>
      </c>
      <c r="BQ246" s="1">
        <f>IF(ISNUMBER(FIND("Insecurity and Instability", BM246)), 1, 0)</f>
        <v>0</v>
      </c>
      <c r="BR246" s="1">
        <f>IF(ISNUMBER(FIND("Supply Shortage", BM246)), 1, 0)</f>
        <v>0</v>
      </c>
      <c r="BS246" s="1">
        <f>IF(ISNUMBER(FIND("Government Regulations", BM246)), 1, 0)</f>
        <v>0</v>
      </c>
      <c r="BT246" s="1">
        <f>IF(ISNUMBER(FIND("Government Regulations", BM246)), 1, 0)</f>
        <v>0</v>
      </c>
      <c r="BU246" s="1">
        <f>IF(ISNUMBER(FIND("Transportation Issues", BM246)), 1, 0)</f>
        <v>1</v>
      </c>
      <c r="BV246" s="1">
        <f>IF(ISNUMBER(FIND("Do Not Know", BM246)), 1, 0)</f>
        <v>0</v>
      </c>
      <c r="BW246" s="1">
        <f>IF(ISNUMBER(FIND("No Constraints", BM246)), 1, 0)</f>
        <v>0</v>
      </c>
      <c r="BX246" s="1">
        <f>IF(ISNUMBER(FIND("Vendor Did Not Answer", BM246)), 1, 0)</f>
        <v>0</v>
      </c>
      <c r="BY246" s="1" t="s">
        <v>1362</v>
      </c>
      <c r="BZ246" s="1" t="s">
        <v>1362</v>
      </c>
      <c r="CB246" s="1">
        <v>100</v>
      </c>
      <c r="CC246" s="4">
        <v>100</v>
      </c>
      <c r="CD246" s="1">
        <v>22</v>
      </c>
      <c r="CE246" s="1" t="s">
        <v>155</v>
      </c>
      <c r="CF246" s="1">
        <v>2</v>
      </c>
      <c r="CG246" s="1">
        <v>4</v>
      </c>
      <c r="CH246" s="8">
        <v>3</v>
      </c>
      <c r="CI246" s="1" t="s">
        <v>1463</v>
      </c>
      <c r="CJ246" s="1">
        <f>IF(ISNUMBER(FIND("Price Inflation", CI246)), 1, 0)</f>
        <v>0</v>
      </c>
      <c r="CK246" s="1">
        <f>IF(ISNUMBER(FIND("Liquidity Shortage", CI246)), 1, 0)</f>
        <v>1</v>
      </c>
      <c r="CL246" s="1">
        <f>IF(ISNUMBER(FIND("Shortage of Demand", CI246)), 1, 0)</f>
        <v>0</v>
      </c>
      <c r="CM246" s="1">
        <f>IF(ISNUMBER(FIND("Insecurity and Instability", CI246)), 1, 0)</f>
        <v>0</v>
      </c>
      <c r="CN246" s="1">
        <f>IF(ISNUMBER(FIND("Supply Shortage", CI246)), 1, 0)</f>
        <v>0</v>
      </c>
      <c r="CO246" s="1">
        <f>IF(ISNUMBER(FIND("Government Regulations", CI246)), 1, 0)</f>
        <v>0</v>
      </c>
      <c r="CP246" s="1">
        <f>IF(ISNUMBER(FIND("Government Regulations", CI246)), 1, 0)</f>
        <v>0</v>
      </c>
      <c r="CQ246" s="1">
        <f>IF(ISNUMBER(FIND("Transportation Issues", CI246)), 1, 0)</f>
        <v>1</v>
      </c>
      <c r="CR246" s="1">
        <f>IF(ISNUMBER(FIND("Do Not Know", CI246)), 1, 0)</f>
        <v>0</v>
      </c>
      <c r="CS246" s="1">
        <f>IF(ISNUMBER(FIND("No Constraints", CI246)), 1, 0)</f>
        <v>0</v>
      </c>
      <c r="CT246" s="1">
        <f>IF(ISNUMBER(FIND("Vendor Did Not Answer", CI246)), 1, 0)</f>
        <v>0</v>
      </c>
      <c r="CU246" s="1" t="s">
        <v>1362</v>
      </c>
      <c r="CV246" s="1" t="s">
        <v>1362</v>
      </c>
      <c r="CW246" s="1">
        <v>70</v>
      </c>
      <c r="CX246" s="1">
        <v>220</v>
      </c>
      <c r="CY246" s="4">
        <v>220</v>
      </c>
      <c r="CZ246" s="1">
        <v>22</v>
      </c>
      <c r="DA246" s="1" t="s">
        <v>160</v>
      </c>
      <c r="DB246" s="1">
        <v>3</v>
      </c>
      <c r="DC246" s="1">
        <v>7</v>
      </c>
      <c r="DD246" s="8">
        <v>5</v>
      </c>
      <c r="DE246" s="1" t="s">
        <v>1478</v>
      </c>
      <c r="DF246" s="1">
        <f>IF(ISNUMBER(FIND("Price Inflation", DE246)), 1, 0)</f>
        <v>0</v>
      </c>
      <c r="DG246" s="1">
        <f>IF(ISNUMBER(FIND("Liquidity Shortage", DE246)), 1, 0)</f>
        <v>0</v>
      </c>
      <c r="DH246" s="1">
        <f>IF(ISNUMBER(FIND("Shortage of Demand", DE246)), 1, 0)</f>
        <v>1</v>
      </c>
      <c r="DI246" s="1">
        <f>IF(ISNUMBER(FIND("Insecurity and Instability", DE246)), 1, 0)</f>
        <v>1</v>
      </c>
      <c r="DJ246" s="1">
        <f>IF(ISNUMBER(FIND("Supply Shortage", DE246)), 1, 0)</f>
        <v>0</v>
      </c>
      <c r="DK246" s="1">
        <f>IF(ISNUMBER(FIND("Government Regulations", DE246)), 1, 0)</f>
        <v>0</v>
      </c>
      <c r="DL246" s="1">
        <f>IF(ISNUMBER(FIND("Transportation Issues", DE246)), 1, 0)</f>
        <v>0</v>
      </c>
      <c r="DM246" s="3">
        <v>0</v>
      </c>
      <c r="DN246" s="1">
        <f>IF(ISNUMBER(FIND("Do Not Know", DE246)), 1, 0)</f>
        <v>0</v>
      </c>
      <c r="DO246" s="1">
        <f>IF(ISNUMBER(FIND("No Constraints", DE246)), 1, 0)</f>
        <v>0</v>
      </c>
      <c r="DP246" s="1">
        <f>IF(ISNUMBER(FIND("Vendor Did Not Answer", DE246)), 1, 0)</f>
        <v>0</v>
      </c>
      <c r="DQ246" s="1" t="s">
        <v>1362</v>
      </c>
      <c r="DR246" s="1" t="s">
        <v>1365</v>
      </c>
      <c r="DS246" s="1">
        <v>70</v>
      </c>
      <c r="DT246" s="1">
        <v>75</v>
      </c>
      <c r="DU246" s="11">
        <v>75</v>
      </c>
      <c r="DV246" s="1">
        <v>22</v>
      </c>
      <c r="DW246" s="1" t="s">
        <v>155</v>
      </c>
      <c r="DX246" s="1">
        <v>3</v>
      </c>
      <c r="DY246" s="1">
        <v>4</v>
      </c>
      <c r="DZ246" s="8">
        <v>3.5</v>
      </c>
      <c r="EA246" s="1" t="s">
        <v>1488</v>
      </c>
      <c r="EB246" s="1">
        <f>IF(ISNUMBER(FIND("Price Inflation", EA246)), 1, 0)</f>
        <v>0</v>
      </c>
      <c r="EC246" s="1">
        <f>IF(ISNUMBER(FIND("Liquidity Shortage", EA246)), 1, 0)</f>
        <v>0</v>
      </c>
      <c r="ED246" s="1">
        <f>IF(ISNUMBER(FIND("Shortage of Demand", EA246)), 1, 0)</f>
        <v>0</v>
      </c>
      <c r="EE246" s="1">
        <f>IF(ISNUMBER(FIND("Insecurity and Instability", EA246)), 1, 0)</f>
        <v>1</v>
      </c>
      <c r="EF246" s="1">
        <f>IF(ISNUMBER(FIND("Supply Shortage", EA246)), 1, 0)</f>
        <v>1</v>
      </c>
      <c r="EG246" s="1">
        <f>IF(ISNUMBER(FIND("Government Regulations", EA246)), 1, 0)</f>
        <v>1</v>
      </c>
      <c r="EH246" s="1">
        <f>IF(ISNUMBER(FIND("Government Regulations", EA246)), 1, 0)</f>
        <v>1</v>
      </c>
      <c r="EI246" s="1">
        <f>IF(ISNUMBER(FIND("Transportation Issues", EA246)), 1, 0)</f>
        <v>0</v>
      </c>
      <c r="EJ246" s="1">
        <f>IF(ISNUMBER(FIND("Do Not Know", EA246)), 1, 0)</f>
        <v>0</v>
      </c>
      <c r="EK246" s="1">
        <f>IF(ISNUMBER(FIND("No Constraints", EA246)), 1, 0)</f>
        <v>0</v>
      </c>
      <c r="EL246" s="1">
        <f>IF(ISNUMBER(FIND("Vendor Did Not Answer", EA246)), 1, 0)</f>
        <v>0</v>
      </c>
      <c r="EM246" s="1" t="s">
        <v>1365</v>
      </c>
      <c r="EW246" s="1" t="s">
        <v>1457</v>
      </c>
    </row>
    <row r="247" spans="1:169" x14ac:dyDescent="0.25">
      <c r="A247" s="1" t="s">
        <v>1085</v>
      </c>
      <c r="C247" s="1" t="s">
        <v>1141</v>
      </c>
      <c r="D247" s="1" t="s">
        <v>1289</v>
      </c>
      <c r="E247" s="17" t="s">
        <v>1396</v>
      </c>
      <c r="F247" s="1" t="s">
        <v>1265</v>
      </c>
      <c r="G247" s="1" t="s">
        <v>1397</v>
      </c>
      <c r="H247" s="1" t="s">
        <v>1608</v>
      </c>
      <c r="I247" s="1" t="s">
        <v>1398</v>
      </c>
      <c r="J247" s="1" t="s">
        <v>153</v>
      </c>
      <c r="K247" s="1" t="s">
        <v>1362</v>
      </c>
      <c r="L247" s="1" t="s">
        <v>1362</v>
      </c>
      <c r="N247" s="1">
        <v>370</v>
      </c>
      <c r="O247" s="4">
        <v>370</v>
      </c>
      <c r="P247" s="1">
        <v>22</v>
      </c>
      <c r="Q247" s="1" t="s">
        <v>1400</v>
      </c>
      <c r="R247" s="1">
        <v>3</v>
      </c>
      <c r="S247" s="1">
        <v>7</v>
      </c>
      <c r="T247" s="8">
        <v>5</v>
      </c>
      <c r="U247" s="22" t="s">
        <v>1418</v>
      </c>
      <c r="V247" s="1">
        <v>1</v>
      </c>
      <c r="W247" s="3">
        <v>0</v>
      </c>
      <c r="X247" s="3">
        <v>0</v>
      </c>
      <c r="Y247" s="3">
        <v>1</v>
      </c>
      <c r="Z247" s="3">
        <v>0</v>
      </c>
      <c r="AA247" s="3">
        <v>0</v>
      </c>
      <c r="AB247" s="3">
        <v>0</v>
      </c>
      <c r="AC247" s="3">
        <v>0</v>
      </c>
      <c r="AD247" s="3">
        <v>0</v>
      </c>
      <c r="AE247" s="3">
        <v>0</v>
      </c>
      <c r="AF247" s="3">
        <v>0</v>
      </c>
      <c r="AG247" s="1" t="s">
        <v>1362</v>
      </c>
      <c r="AH247" s="1" t="s">
        <v>1362</v>
      </c>
      <c r="AJ247" s="1">
        <v>360</v>
      </c>
      <c r="AK247" s="4">
        <v>360</v>
      </c>
      <c r="AL247" s="1">
        <v>22</v>
      </c>
      <c r="AM247" s="1" t="s">
        <v>160</v>
      </c>
      <c r="AN247" s="1">
        <v>4</v>
      </c>
      <c r="AO247" s="1">
        <v>9</v>
      </c>
      <c r="AP247" s="8">
        <v>6.5</v>
      </c>
      <c r="AQ247" s="1" t="s">
        <v>1442</v>
      </c>
      <c r="AR247" s="1">
        <f>IF(ISNUMBER(FIND("Price Inflation", AQ247)), 1, 0)</f>
        <v>1</v>
      </c>
      <c r="AS247" s="1">
        <f>IF(ISNUMBER(FIND("Liquidity Shortage", AQ247)), 1, 0)</f>
        <v>0</v>
      </c>
      <c r="AT247" s="1">
        <f>IF(ISNUMBER(FIND("Shortage of Demand", AQ247)), 1, 0)</f>
        <v>0</v>
      </c>
      <c r="AU247" s="1">
        <f>IF(ISNUMBER(FIND("Insecurity and Instability", AQ247)), 1, 0)</f>
        <v>0</v>
      </c>
      <c r="AV247" s="1">
        <f>IF(ISNUMBER(FIND("Supply Shortage", AQ247)), 1, 0)</f>
        <v>1</v>
      </c>
      <c r="AW247" s="1">
        <f>IF(ISNUMBER(FIND("Government Regulations", AQ247)), 1, 0)</f>
        <v>0</v>
      </c>
      <c r="AX247" s="1">
        <f>IF(ISNUMBER(FIND("Transportation Issues", AQ247)), 1, 0)</f>
        <v>1</v>
      </c>
      <c r="AY247" s="3">
        <v>0</v>
      </c>
      <c r="AZ247" s="1">
        <f>IF(ISNUMBER(FIND("Do Not Know", AQ247)), 1, 0)</f>
        <v>0</v>
      </c>
      <c r="BA247" s="1">
        <f>IF(ISNUMBER(FIND("No Constraints", AQ247)), 1, 0)</f>
        <v>0</v>
      </c>
      <c r="BB247" s="1">
        <f>IF(ISNUMBER(FIND("Vendor Did Not Answer", AR247)), 1, 0)</f>
        <v>0</v>
      </c>
      <c r="BC247" s="1" t="s">
        <v>1362</v>
      </c>
      <c r="BD247" s="1" t="s">
        <v>1365</v>
      </c>
      <c r="BE247" s="1">
        <v>5</v>
      </c>
      <c r="BF247" s="1">
        <v>100</v>
      </c>
      <c r="BH247" s="1">
        <v>22</v>
      </c>
      <c r="BI247" s="1" t="s">
        <v>160</v>
      </c>
      <c r="BJ247" s="1">
        <v>2</v>
      </c>
      <c r="BK247" s="1">
        <v>4</v>
      </c>
      <c r="BL247" s="8">
        <v>3</v>
      </c>
      <c r="BM247" s="1" t="s">
        <v>1456</v>
      </c>
      <c r="BN247" s="1">
        <f>IF(ISNUMBER(FIND("Price Inflation", BM247)), 1, 0)</f>
        <v>0</v>
      </c>
      <c r="BO247" s="1">
        <f>IF(ISNUMBER(FIND("Liquidity Shortage", BM247)), 1, 0)</f>
        <v>0</v>
      </c>
      <c r="BP247" s="1">
        <f>IF(ISNUMBER(FIND("Shortage of Demand", BM247)), 1, 0)</f>
        <v>1</v>
      </c>
      <c r="BQ247" s="1">
        <f>IF(ISNUMBER(FIND("Insecurity and Instability", BM247)), 1, 0)</f>
        <v>0</v>
      </c>
      <c r="BR247" s="1">
        <f>IF(ISNUMBER(FIND("Supply Shortage", BM247)), 1, 0)</f>
        <v>1</v>
      </c>
      <c r="BS247" s="1">
        <f>IF(ISNUMBER(FIND("Government Regulations", BM247)), 1, 0)</f>
        <v>0</v>
      </c>
      <c r="BT247" s="1">
        <f>IF(ISNUMBER(FIND("Government Regulations", BM247)), 1, 0)</f>
        <v>0</v>
      </c>
      <c r="BU247" s="1">
        <f>IF(ISNUMBER(FIND("Transportation Issues", BM247)), 1, 0)</f>
        <v>0</v>
      </c>
      <c r="BV247" s="1">
        <f>IF(ISNUMBER(FIND("Do Not Know", BM247)), 1, 0)</f>
        <v>0</v>
      </c>
      <c r="BW247" s="1">
        <f>IF(ISNUMBER(FIND("No Constraints", BM247)), 1, 0)</f>
        <v>0</v>
      </c>
      <c r="BX247" s="1">
        <f>IF(ISNUMBER(FIND("Vendor Did Not Answer", BM247)), 1, 0)</f>
        <v>0</v>
      </c>
      <c r="BY247" s="1" t="s">
        <v>1362</v>
      </c>
      <c r="BZ247" s="1" t="s">
        <v>1362</v>
      </c>
      <c r="CB247" s="1">
        <v>100</v>
      </c>
      <c r="CC247" s="4">
        <v>100</v>
      </c>
      <c r="CD247" s="1">
        <v>22</v>
      </c>
      <c r="CE247" s="1" t="s">
        <v>155</v>
      </c>
      <c r="CF247" s="1">
        <v>3</v>
      </c>
      <c r="CG247" s="1">
        <v>4</v>
      </c>
      <c r="CH247" s="8">
        <v>3.5</v>
      </c>
      <c r="CI247" s="1" t="s">
        <v>1464</v>
      </c>
      <c r="CJ247" s="1">
        <f>IF(ISNUMBER(FIND("Price Inflation", CI247)), 1, 0)</f>
        <v>0</v>
      </c>
      <c r="CK247" s="1">
        <f>IF(ISNUMBER(FIND("Liquidity Shortage", CI247)), 1, 0)</f>
        <v>1</v>
      </c>
      <c r="CL247" s="1">
        <f>IF(ISNUMBER(FIND("Shortage of Demand", CI247)), 1, 0)</f>
        <v>0</v>
      </c>
      <c r="CM247" s="1">
        <f>IF(ISNUMBER(FIND("Insecurity and Instability", CI247)), 1, 0)</f>
        <v>0</v>
      </c>
      <c r="CN247" s="1">
        <f>IF(ISNUMBER(FIND("Supply Shortage", CI247)), 1, 0)</f>
        <v>1</v>
      </c>
      <c r="CO247" s="1">
        <f>IF(ISNUMBER(FIND("Government Regulations", CI247)), 1, 0)</f>
        <v>1</v>
      </c>
      <c r="CP247" s="1">
        <f>IF(ISNUMBER(FIND("Government Regulations", CI247)), 1, 0)</f>
        <v>1</v>
      </c>
      <c r="CQ247" s="1">
        <f>IF(ISNUMBER(FIND("Transportation Issues", CI247)), 1, 0)</f>
        <v>0</v>
      </c>
      <c r="CR247" s="1">
        <f>IF(ISNUMBER(FIND("Do Not Know", CI247)), 1, 0)</f>
        <v>0</v>
      </c>
      <c r="CS247" s="1">
        <f>IF(ISNUMBER(FIND("No Constraints", CI247)), 1, 0)</f>
        <v>0</v>
      </c>
      <c r="CT247" s="1">
        <f>IF(ISNUMBER(FIND("Vendor Did Not Answer", CI247)), 1, 0)</f>
        <v>0</v>
      </c>
      <c r="CU247" s="1" t="s">
        <v>1362</v>
      </c>
      <c r="CV247" s="1" t="s">
        <v>1362</v>
      </c>
      <c r="CW247" s="1">
        <v>70</v>
      </c>
      <c r="CX247" s="1">
        <v>235</v>
      </c>
      <c r="CY247" s="4">
        <v>235</v>
      </c>
      <c r="CZ247" s="1">
        <v>22</v>
      </c>
      <c r="DA247" s="1" t="s">
        <v>155</v>
      </c>
      <c r="DB247" s="1">
        <v>3</v>
      </c>
      <c r="DC247" s="1">
        <v>4</v>
      </c>
      <c r="DD247" s="8">
        <v>3.5</v>
      </c>
      <c r="DE247" s="1" t="s">
        <v>1479</v>
      </c>
      <c r="DF247" s="1">
        <f>IF(ISNUMBER(FIND("Price Inflation", DE247)), 1, 0)</f>
        <v>0</v>
      </c>
      <c r="DG247" s="1">
        <f>IF(ISNUMBER(FIND("Liquidity Shortage", DE247)), 1, 0)</f>
        <v>0</v>
      </c>
      <c r="DH247" s="1">
        <f>IF(ISNUMBER(FIND("Shortage of Demand", DE247)), 1, 0)</f>
        <v>1</v>
      </c>
      <c r="DI247" s="1">
        <f>IF(ISNUMBER(FIND("Insecurity and Instability", DE247)), 1, 0)</f>
        <v>0</v>
      </c>
      <c r="DJ247" s="1">
        <f>IF(ISNUMBER(FIND("Supply Shortage", DE247)), 1, 0)</f>
        <v>0</v>
      </c>
      <c r="DK247" s="1">
        <f>IF(ISNUMBER(FIND("Government Regulations", DE247)), 1, 0)</f>
        <v>1</v>
      </c>
      <c r="DL247" s="1">
        <f>IF(ISNUMBER(FIND("Transportation Issues", DE247)), 1, 0)</f>
        <v>1</v>
      </c>
      <c r="DM247" s="3">
        <v>0</v>
      </c>
      <c r="DN247" s="1">
        <f>IF(ISNUMBER(FIND("Do Not Know", DE247)), 1, 0)</f>
        <v>0</v>
      </c>
      <c r="DO247" s="1">
        <f>IF(ISNUMBER(FIND("No Constraints", DE247)), 1, 0)</f>
        <v>0</v>
      </c>
      <c r="DP247" s="1">
        <f>IF(ISNUMBER(FIND("Vendor Did Not Answer", DE247)), 1, 0)</f>
        <v>0</v>
      </c>
      <c r="DQ247" s="1" t="s">
        <v>1362</v>
      </c>
      <c r="DR247" s="1" t="s">
        <v>1365</v>
      </c>
      <c r="DS247" s="1">
        <v>70</v>
      </c>
      <c r="DT247" s="1">
        <v>70</v>
      </c>
      <c r="DU247" s="11">
        <v>70</v>
      </c>
      <c r="DV247" s="1">
        <v>22</v>
      </c>
      <c r="DW247" s="1" t="s">
        <v>160</v>
      </c>
      <c r="DX247" s="1">
        <v>4</v>
      </c>
      <c r="DY247" s="1">
        <v>5</v>
      </c>
      <c r="DZ247" s="8">
        <v>4.5</v>
      </c>
      <c r="EA247" s="1" t="s">
        <v>1489</v>
      </c>
      <c r="EB247" s="1">
        <f>IF(ISNUMBER(FIND("Price Inflation", EA247)), 1, 0)</f>
        <v>1</v>
      </c>
      <c r="EC247" s="1">
        <f>IF(ISNUMBER(FIND("Liquidity Shortage", EA247)), 1, 0)</f>
        <v>0</v>
      </c>
      <c r="ED247" s="1">
        <f>IF(ISNUMBER(FIND("Shortage of Demand", EA247)), 1, 0)</f>
        <v>0</v>
      </c>
      <c r="EE247" s="1">
        <f>IF(ISNUMBER(FIND("Insecurity and Instability", EA247)), 1, 0)</f>
        <v>1</v>
      </c>
      <c r="EF247" s="1">
        <f>IF(ISNUMBER(FIND("Supply Shortage", EA247)), 1, 0)</f>
        <v>0</v>
      </c>
      <c r="EG247" s="1">
        <f>IF(ISNUMBER(FIND("Government Regulations", EA247)), 1, 0)</f>
        <v>0</v>
      </c>
      <c r="EH247" s="1">
        <f>IF(ISNUMBER(FIND("Government Regulations", EA247)), 1, 0)</f>
        <v>0</v>
      </c>
      <c r="EI247" s="1">
        <f>IF(ISNUMBER(FIND("Transportation Issues", EA247)), 1, 0)</f>
        <v>1</v>
      </c>
      <c r="EJ247" s="1">
        <f>IF(ISNUMBER(FIND("Do Not Know", EA247)), 1, 0)</f>
        <v>0</v>
      </c>
      <c r="EK247" s="1">
        <f>IF(ISNUMBER(FIND("No Constraints", EA247)), 1, 0)</f>
        <v>0</v>
      </c>
      <c r="EL247" s="1">
        <f>IF(ISNUMBER(FIND("Vendor Did Not Answer", EA247)), 1, 0)</f>
        <v>0</v>
      </c>
      <c r="EM247" s="1" t="s">
        <v>1362</v>
      </c>
      <c r="EN247" s="1" t="s">
        <v>1365</v>
      </c>
      <c r="EO247" s="1">
        <v>25</v>
      </c>
      <c r="EP247" s="4">
        <v>400</v>
      </c>
      <c r="EQ247" s="1">
        <v>160</v>
      </c>
      <c r="ER247" s="1">
        <v>22</v>
      </c>
      <c r="ES247" s="1" t="s">
        <v>160</v>
      </c>
      <c r="ET247" s="1">
        <v>4</v>
      </c>
      <c r="EU247" s="1">
        <v>9</v>
      </c>
      <c r="EV247" s="8">
        <v>6.5</v>
      </c>
      <c r="EW247" s="1" t="s">
        <v>1497</v>
      </c>
      <c r="EX247" s="1">
        <f>IF(ISNUMBER(FIND("Price Inflation", EW247)), 1, 0)</f>
        <v>1</v>
      </c>
      <c r="EY247" s="1">
        <f>IF(ISNUMBER(FIND("Liquidity Shortage", EW247)), 1, 0)</f>
        <v>1</v>
      </c>
      <c r="EZ247" s="1">
        <f>IF(ISNUMBER(FIND("Shortage of Demand", EW247)), 1, 0)</f>
        <v>1</v>
      </c>
      <c r="FA247" s="1">
        <f>IF(ISNUMBER(FIND("Insecurity and Instability", EW247)), 1, 0)</f>
        <v>0</v>
      </c>
      <c r="FB247" s="1">
        <f>IF(ISNUMBER(FIND("Supply Shortage", EW247)), 1, 0)</f>
        <v>0</v>
      </c>
      <c r="FC247" s="1">
        <f>IF(ISNUMBER(FIND("Government Regulations", EW247)), 1, 0)</f>
        <v>0</v>
      </c>
      <c r="FD247" s="1">
        <f>IF(ISNUMBER(FIND("Government Regulations", EW247)), 1, 0)</f>
        <v>0</v>
      </c>
      <c r="FE247" s="1">
        <f>IF(ISNUMBER(FIND("Transportation Issues", EW247)), 1, 0)</f>
        <v>0</v>
      </c>
      <c r="FF247" s="1">
        <f>IF(ISNUMBER(FIND("Do Not Know", EW247)), 1, 0)</f>
        <v>0</v>
      </c>
      <c r="FG247" s="1">
        <f>IF(ISNUMBER(FIND("No Constraints", EW247)), 1, 0)</f>
        <v>0</v>
      </c>
      <c r="FH247" s="1">
        <f>IF(ISNUMBER(FIND("Vendor Did Not Answer", EW247)), 1, 0)</f>
        <v>0</v>
      </c>
    </row>
    <row r="248" spans="1:169" x14ac:dyDescent="0.25">
      <c r="A248" s="1" t="s">
        <v>1057</v>
      </c>
      <c r="B248" s="1" t="s">
        <v>433</v>
      </c>
      <c r="C248" s="1" t="s">
        <v>1142</v>
      </c>
      <c r="D248" s="3" t="s">
        <v>1290</v>
      </c>
      <c r="E248" s="15" t="s">
        <v>1207</v>
      </c>
      <c r="F248" s="3" t="s">
        <v>1268</v>
      </c>
      <c r="G248" s="1" t="s">
        <v>434</v>
      </c>
      <c r="H248" s="1" t="s">
        <v>1617</v>
      </c>
      <c r="I248" s="1" t="s">
        <v>162</v>
      </c>
      <c r="J248" s="1" t="s">
        <v>153</v>
      </c>
      <c r="K248" s="1" t="s">
        <v>154</v>
      </c>
      <c r="L248" s="1" t="s">
        <v>154</v>
      </c>
      <c r="M248" s="1">
        <v>20</v>
      </c>
      <c r="N248" s="3">
        <v>7500</v>
      </c>
      <c r="O248" s="5">
        <f>N248/M248</f>
        <v>375</v>
      </c>
      <c r="P248" s="3">
        <v>23</v>
      </c>
      <c r="Q248" s="1" t="s">
        <v>155</v>
      </c>
      <c r="R248" s="1">
        <v>4</v>
      </c>
      <c r="S248" s="3">
        <v>7</v>
      </c>
      <c r="T248" s="7">
        <f>AVERAGE(R248:S248)</f>
        <v>5.5</v>
      </c>
      <c r="U248" s="1" t="s">
        <v>435</v>
      </c>
      <c r="V248" s="3">
        <v>1</v>
      </c>
      <c r="W248" s="3">
        <v>1</v>
      </c>
      <c r="X248" s="3">
        <v>1</v>
      </c>
      <c r="Y248" s="3">
        <v>1</v>
      </c>
      <c r="Z248" s="3">
        <v>1</v>
      </c>
      <c r="AA248" s="3">
        <v>0</v>
      </c>
      <c r="AB248" s="3">
        <v>0</v>
      </c>
      <c r="AC248" s="3">
        <v>0</v>
      </c>
      <c r="AD248" s="3">
        <v>0</v>
      </c>
      <c r="AE248" s="3">
        <v>0</v>
      </c>
      <c r="AF248" s="3">
        <v>0</v>
      </c>
      <c r="AG248" s="1" t="s">
        <v>157</v>
      </c>
      <c r="AP248" s="7"/>
      <c r="BC248" s="1" t="s">
        <v>154</v>
      </c>
      <c r="BD248" s="1" t="s">
        <v>157</v>
      </c>
      <c r="BE248" s="3">
        <v>150</v>
      </c>
      <c r="BF248" s="3">
        <v>7000</v>
      </c>
      <c r="BG248" s="5"/>
      <c r="BH248" s="3">
        <v>23</v>
      </c>
      <c r="BI248" s="1" t="s">
        <v>155</v>
      </c>
      <c r="BJ248" s="3">
        <v>7</v>
      </c>
      <c r="BK248" s="3">
        <v>10</v>
      </c>
      <c r="BL248" s="7">
        <f>AVERAGE(BJ248:BK248)</f>
        <v>8.5</v>
      </c>
      <c r="BM248" s="1" t="s">
        <v>435</v>
      </c>
      <c r="BN248" s="3">
        <v>1</v>
      </c>
      <c r="BO248" s="3">
        <v>1</v>
      </c>
      <c r="BP248" s="3">
        <v>1</v>
      </c>
      <c r="BQ248" s="3">
        <v>1</v>
      </c>
      <c r="BR248" s="3">
        <v>1</v>
      </c>
      <c r="BS248" s="3">
        <v>0</v>
      </c>
      <c r="BT248" s="3">
        <v>0</v>
      </c>
      <c r="BU248" s="3">
        <v>0</v>
      </c>
      <c r="BV248" s="3">
        <v>0</v>
      </c>
      <c r="BW248" s="3">
        <v>0</v>
      </c>
      <c r="BX248" s="3">
        <v>0</v>
      </c>
      <c r="BY248" s="1" t="s">
        <v>154</v>
      </c>
      <c r="BZ248" s="1" t="s">
        <v>154</v>
      </c>
      <c r="CB248" s="3">
        <v>7000</v>
      </c>
      <c r="CC248" s="5"/>
      <c r="CD248" s="3">
        <v>23</v>
      </c>
      <c r="CE248" s="1" t="s">
        <v>155</v>
      </c>
      <c r="CF248" s="3">
        <v>7</v>
      </c>
      <c r="CG248" s="3">
        <v>12</v>
      </c>
      <c r="CH248" s="7">
        <f>AVERAGE(CF248:CG248)</f>
        <v>9.5</v>
      </c>
      <c r="CI248" s="1" t="s">
        <v>435</v>
      </c>
      <c r="CJ248" s="3">
        <v>1</v>
      </c>
      <c r="CK248" s="3">
        <v>1</v>
      </c>
      <c r="CL248" s="3">
        <v>1</v>
      </c>
      <c r="CM248" s="3">
        <v>1</v>
      </c>
      <c r="CN248" s="3">
        <v>1</v>
      </c>
      <c r="CO248" s="3">
        <v>0</v>
      </c>
      <c r="CP248" s="3">
        <v>0</v>
      </c>
      <c r="CQ248" s="3">
        <v>0</v>
      </c>
      <c r="CR248" s="3">
        <v>0</v>
      </c>
      <c r="CS248" s="3">
        <v>0</v>
      </c>
      <c r="CT248" s="3">
        <v>0</v>
      </c>
      <c r="CU248" s="1" t="s">
        <v>154</v>
      </c>
      <c r="CV248" s="1" t="s">
        <v>154</v>
      </c>
      <c r="CW248" s="3">
        <v>10</v>
      </c>
      <c r="CX248" s="3">
        <v>350</v>
      </c>
      <c r="CZ248" s="3">
        <v>23</v>
      </c>
      <c r="DA248" s="1" t="s">
        <v>155</v>
      </c>
      <c r="DB248" s="3">
        <v>10</v>
      </c>
      <c r="DC248" s="3">
        <v>14</v>
      </c>
      <c r="DD248" s="7">
        <v>12</v>
      </c>
      <c r="DE248" s="1" t="s">
        <v>435</v>
      </c>
      <c r="DF248" s="3">
        <v>1</v>
      </c>
      <c r="DG248" s="3">
        <v>1</v>
      </c>
      <c r="DH248" s="3">
        <v>1</v>
      </c>
      <c r="DI248" s="3">
        <v>1</v>
      </c>
      <c r="DJ248" s="3">
        <v>1</v>
      </c>
      <c r="DK248" s="3">
        <v>0</v>
      </c>
      <c r="DL248" s="3">
        <v>0</v>
      </c>
      <c r="DM248" s="3">
        <v>0</v>
      </c>
      <c r="DN248" s="3">
        <v>0</v>
      </c>
      <c r="DO248" s="3">
        <v>0</v>
      </c>
      <c r="DP248" s="3">
        <v>0</v>
      </c>
      <c r="DQ248" s="1" t="s">
        <v>154</v>
      </c>
      <c r="DR248" s="1" t="s">
        <v>154</v>
      </c>
      <c r="DT248" s="3">
        <v>300</v>
      </c>
      <c r="DU248" s="5">
        <v>300</v>
      </c>
      <c r="DV248" s="3">
        <v>23</v>
      </c>
      <c r="DW248" s="1" t="s">
        <v>155</v>
      </c>
      <c r="DX248" s="3">
        <v>9</v>
      </c>
      <c r="DY248" s="3">
        <v>12</v>
      </c>
      <c r="DZ248" s="7">
        <f>AVERAGE(DX248:DY248)</f>
        <v>10.5</v>
      </c>
      <c r="EA248" s="1" t="s">
        <v>435</v>
      </c>
      <c r="EB248" s="3">
        <v>1</v>
      </c>
      <c r="EC248" s="3">
        <v>1</v>
      </c>
      <c r="ED248" s="3">
        <v>1</v>
      </c>
      <c r="EE248" s="3">
        <v>1</v>
      </c>
      <c r="EF248" s="3">
        <v>1</v>
      </c>
      <c r="EG248" s="3">
        <v>0</v>
      </c>
      <c r="EH248" s="3">
        <v>0</v>
      </c>
      <c r="EI248" s="3">
        <v>0</v>
      </c>
      <c r="EJ248" s="3">
        <v>0</v>
      </c>
      <c r="EK248" s="3">
        <v>0</v>
      </c>
      <c r="EL248" s="3">
        <v>0</v>
      </c>
      <c r="EM248" s="1" t="s">
        <v>154</v>
      </c>
      <c r="EN248" s="1" t="s">
        <v>154</v>
      </c>
      <c r="EP248" s="5">
        <v>250</v>
      </c>
      <c r="EQ248" s="3">
        <v>250</v>
      </c>
      <c r="ER248" s="3">
        <v>23</v>
      </c>
      <c r="ES248" s="1" t="s">
        <v>155</v>
      </c>
      <c r="ET248" s="1">
        <v>1</v>
      </c>
      <c r="EU248" s="1">
        <v>2</v>
      </c>
      <c r="EV248" s="7">
        <f>AVERAGE(ET248:EU248)</f>
        <v>1.5</v>
      </c>
      <c r="EW248" s="1" t="s">
        <v>435</v>
      </c>
      <c r="EX248" s="3">
        <v>1</v>
      </c>
      <c r="EY248" s="3">
        <v>1</v>
      </c>
      <c r="EZ248" s="3">
        <v>1</v>
      </c>
      <c r="FA248" s="3">
        <v>1</v>
      </c>
      <c r="FB248" s="3">
        <v>1</v>
      </c>
      <c r="FC248" s="3">
        <v>0</v>
      </c>
      <c r="FD248" s="3">
        <v>0</v>
      </c>
      <c r="FE248" s="3">
        <v>0</v>
      </c>
      <c r="FF248" s="3">
        <v>0</v>
      </c>
      <c r="FG248" s="3">
        <v>0</v>
      </c>
      <c r="FH248" s="3">
        <v>0</v>
      </c>
      <c r="FI248" s="1" t="s">
        <v>436</v>
      </c>
      <c r="FJ248" s="1">
        <v>21777918</v>
      </c>
      <c r="FK248" s="1" t="s">
        <v>437</v>
      </c>
      <c r="FL248" s="1" t="s">
        <v>438</v>
      </c>
      <c r="FM248" s="1">
        <v>78</v>
      </c>
    </row>
    <row r="249" spans="1:169" x14ac:dyDescent="0.25">
      <c r="A249" s="1" t="s">
        <v>1049</v>
      </c>
      <c r="B249" s="1" t="s">
        <v>161</v>
      </c>
      <c r="C249" s="1" t="s">
        <v>1141</v>
      </c>
      <c r="D249" s="3" t="s">
        <v>1289</v>
      </c>
      <c r="E249" s="15" t="s">
        <v>1203</v>
      </c>
      <c r="F249" s="3" t="s">
        <v>1264</v>
      </c>
      <c r="G249" s="1" t="s">
        <v>888</v>
      </c>
      <c r="H249" s="1" t="s">
        <v>1605</v>
      </c>
      <c r="I249" s="1" t="s">
        <v>162</v>
      </c>
      <c r="J249" s="1" t="s">
        <v>159</v>
      </c>
      <c r="K249" s="1" t="s">
        <v>154</v>
      </c>
      <c r="L249" s="1" t="s">
        <v>154</v>
      </c>
      <c r="N249" s="3">
        <v>360</v>
      </c>
      <c r="O249" s="5">
        <v>360</v>
      </c>
      <c r="P249" s="3">
        <v>26</v>
      </c>
      <c r="Q249" s="1" t="s">
        <v>160</v>
      </c>
      <c r="R249" s="3">
        <v>7</v>
      </c>
      <c r="T249" s="7">
        <f>AVERAGE(R249:S249)</f>
        <v>7</v>
      </c>
      <c r="U249" s="1" t="s">
        <v>389</v>
      </c>
      <c r="V249" s="3">
        <v>0</v>
      </c>
      <c r="W249" s="3">
        <v>0</v>
      </c>
      <c r="X249" s="3">
        <v>0</v>
      </c>
      <c r="Y249" s="3">
        <v>1</v>
      </c>
      <c r="Z249" s="3">
        <v>0</v>
      </c>
      <c r="AA249" s="3">
        <v>0</v>
      </c>
      <c r="AB249" s="3">
        <v>1</v>
      </c>
      <c r="AC249" s="3">
        <v>0</v>
      </c>
      <c r="AD249" s="3">
        <v>0</v>
      </c>
      <c r="AE249" s="3">
        <v>0</v>
      </c>
      <c r="AF249" s="3">
        <v>0</v>
      </c>
      <c r="AG249" s="1" t="s">
        <v>154</v>
      </c>
      <c r="AH249" s="1" t="s">
        <v>154</v>
      </c>
      <c r="AJ249" s="3">
        <v>360</v>
      </c>
      <c r="AK249" s="5">
        <v>360</v>
      </c>
      <c r="AL249" s="3">
        <v>26</v>
      </c>
      <c r="AM249" s="1" t="s">
        <v>160</v>
      </c>
      <c r="AN249" s="3">
        <v>7</v>
      </c>
      <c r="AP249" s="7">
        <f>AVERAGE(AN249:AO249)</f>
        <v>7</v>
      </c>
      <c r="AQ249" s="1" t="s">
        <v>389</v>
      </c>
      <c r="AR249" s="3">
        <v>0</v>
      </c>
      <c r="AS249" s="3">
        <v>0</v>
      </c>
      <c r="AT249" s="3">
        <v>0</v>
      </c>
      <c r="AU249" s="3">
        <v>1</v>
      </c>
      <c r="AV249" s="3">
        <v>0</v>
      </c>
      <c r="AW249" s="3">
        <v>0</v>
      </c>
      <c r="AX249" s="3">
        <v>1</v>
      </c>
      <c r="AY249" s="3">
        <v>0</v>
      </c>
      <c r="AZ249" s="3">
        <v>0</v>
      </c>
      <c r="BA249" s="3">
        <v>0</v>
      </c>
      <c r="BB249" s="3">
        <v>0</v>
      </c>
      <c r="BC249" s="1" t="s">
        <v>154</v>
      </c>
      <c r="BD249" s="1" t="s">
        <v>154</v>
      </c>
      <c r="BF249" s="3">
        <v>100</v>
      </c>
      <c r="BG249" s="5">
        <v>100</v>
      </c>
      <c r="BH249" s="3">
        <v>22</v>
      </c>
      <c r="BI249" s="1" t="s">
        <v>160</v>
      </c>
      <c r="BJ249" s="3">
        <v>1</v>
      </c>
      <c r="BL249" s="7">
        <f>AVERAGE(BJ249:BK249)</f>
        <v>1</v>
      </c>
      <c r="BM249" s="1" t="s">
        <v>375</v>
      </c>
      <c r="BN249" s="3">
        <v>0</v>
      </c>
      <c r="BO249" s="3">
        <v>0</v>
      </c>
      <c r="BP249" s="3">
        <v>0</v>
      </c>
      <c r="BQ249" s="3">
        <v>0</v>
      </c>
      <c r="BR249" s="3">
        <v>0</v>
      </c>
      <c r="BS249" s="3">
        <v>0</v>
      </c>
      <c r="BT249" s="3">
        <v>1</v>
      </c>
      <c r="BU249" s="3">
        <v>0</v>
      </c>
      <c r="BV249" s="3">
        <v>0</v>
      </c>
      <c r="BW249" s="3">
        <v>0</v>
      </c>
      <c r="BX249" s="3">
        <v>0</v>
      </c>
      <c r="BY249" s="1" t="s">
        <v>154</v>
      </c>
      <c r="BZ249" s="1" t="s">
        <v>154</v>
      </c>
      <c r="CB249" s="3">
        <v>400</v>
      </c>
      <c r="CC249" s="5">
        <v>400</v>
      </c>
      <c r="CD249" s="3">
        <v>22</v>
      </c>
      <c r="CE249" s="1" t="s">
        <v>160</v>
      </c>
      <c r="CF249" s="3">
        <v>1</v>
      </c>
      <c r="CH249" s="7">
        <f>AVERAGE(CF249:CG249)</f>
        <v>1</v>
      </c>
      <c r="CI249" s="1" t="s">
        <v>375</v>
      </c>
      <c r="CJ249" s="3">
        <v>0</v>
      </c>
      <c r="CK249" s="3">
        <v>0</v>
      </c>
      <c r="CL249" s="3">
        <v>0</v>
      </c>
      <c r="CM249" s="3">
        <v>0</v>
      </c>
      <c r="CN249" s="3">
        <v>0</v>
      </c>
      <c r="CO249" s="3">
        <v>0</v>
      </c>
      <c r="CP249" s="3">
        <v>1</v>
      </c>
      <c r="CQ249" s="3">
        <v>0</v>
      </c>
      <c r="CR249" s="3">
        <v>0</v>
      </c>
      <c r="CS249" s="3">
        <v>0</v>
      </c>
      <c r="CT249" s="3">
        <v>0</v>
      </c>
      <c r="CU249" s="1" t="s">
        <v>154</v>
      </c>
      <c r="CV249" s="1" t="s">
        <v>154</v>
      </c>
      <c r="CW249" s="3">
        <v>70</v>
      </c>
      <c r="CX249" s="3">
        <v>100</v>
      </c>
      <c r="CY249" s="11">
        <f>CX249/CW249*100</f>
        <v>142.85714285714286</v>
      </c>
      <c r="CZ249" s="3">
        <v>23</v>
      </c>
      <c r="DA249" s="1" t="s">
        <v>160</v>
      </c>
      <c r="DB249" s="3">
        <v>2</v>
      </c>
      <c r="DD249" s="7">
        <f>AVERAGE(DB249:DC249)</f>
        <v>2</v>
      </c>
      <c r="DE249" s="1" t="s">
        <v>178</v>
      </c>
      <c r="DF249" s="3">
        <v>1</v>
      </c>
      <c r="DG249" s="3">
        <v>0</v>
      </c>
      <c r="DH249" s="3">
        <v>0</v>
      </c>
      <c r="DI249" s="3">
        <v>0</v>
      </c>
      <c r="DJ249" s="3">
        <v>0</v>
      </c>
      <c r="DK249" s="3">
        <v>0</v>
      </c>
      <c r="DL249" s="3">
        <v>1</v>
      </c>
      <c r="DM249" s="3">
        <v>0</v>
      </c>
      <c r="DN249" s="3">
        <v>0</v>
      </c>
      <c r="DO249" s="3">
        <v>0</v>
      </c>
      <c r="DP249" s="3">
        <v>0</v>
      </c>
      <c r="DQ249" s="1" t="s">
        <v>154</v>
      </c>
      <c r="DR249" s="1" t="s">
        <v>154</v>
      </c>
      <c r="DT249" s="3">
        <v>175</v>
      </c>
      <c r="DU249" s="5">
        <v>175</v>
      </c>
      <c r="DV249" s="3">
        <v>23</v>
      </c>
      <c r="DW249" s="1" t="s">
        <v>160</v>
      </c>
      <c r="DX249" s="3">
        <v>1</v>
      </c>
      <c r="DY249" s="3">
        <v>3</v>
      </c>
      <c r="DZ249" s="7">
        <f>AVERAGE(DX249:DY249)</f>
        <v>2</v>
      </c>
      <c r="EA249" s="1" t="s">
        <v>178</v>
      </c>
      <c r="EB249" s="3">
        <v>1</v>
      </c>
      <c r="EC249" s="3">
        <v>0</v>
      </c>
      <c r="ED249" s="3">
        <v>0</v>
      </c>
      <c r="EE249" s="3">
        <v>0</v>
      </c>
      <c r="EF249" s="3">
        <v>0</v>
      </c>
      <c r="EG249" s="3">
        <v>0</v>
      </c>
      <c r="EH249" s="3">
        <v>1</v>
      </c>
      <c r="EI249" s="3">
        <v>0</v>
      </c>
      <c r="EJ249" s="3">
        <v>0</v>
      </c>
      <c r="EK249" s="3">
        <v>0</v>
      </c>
      <c r="EL249" s="3">
        <v>0</v>
      </c>
      <c r="EM249" s="1" t="s">
        <v>157</v>
      </c>
      <c r="EV249" s="7"/>
      <c r="FJ249" s="1">
        <v>21930925</v>
      </c>
      <c r="FK249" s="1" t="s">
        <v>889</v>
      </c>
      <c r="FL249" s="1" t="s">
        <v>890</v>
      </c>
      <c r="FM249" s="1">
        <v>226</v>
      </c>
    </row>
    <row r="250" spans="1:169" x14ac:dyDescent="0.25">
      <c r="A250" s="1" t="s">
        <v>1125</v>
      </c>
      <c r="C250" s="1" t="s">
        <v>1141</v>
      </c>
      <c r="D250" s="1" t="s">
        <v>1289</v>
      </c>
      <c r="E250" s="17" t="s">
        <v>1203</v>
      </c>
      <c r="F250" s="1" t="s">
        <v>1264</v>
      </c>
      <c r="G250" s="1" t="s">
        <v>1401</v>
      </c>
      <c r="H250" s="1" t="s">
        <v>1610</v>
      </c>
      <c r="I250" s="1" t="s">
        <v>1361</v>
      </c>
      <c r="J250" s="1" t="s">
        <v>159</v>
      </c>
      <c r="K250" s="1" t="s">
        <v>1362</v>
      </c>
      <c r="L250" s="1" t="s">
        <v>1362</v>
      </c>
      <c r="N250" s="1">
        <v>365</v>
      </c>
      <c r="O250" s="4">
        <v>365</v>
      </c>
      <c r="P250" s="1">
        <v>22</v>
      </c>
      <c r="Q250" s="1" t="s">
        <v>160</v>
      </c>
      <c r="R250" s="1">
        <v>4</v>
      </c>
      <c r="S250" s="1">
        <v>9</v>
      </c>
      <c r="T250" s="8">
        <v>6.5</v>
      </c>
      <c r="U250" s="22" t="s">
        <v>1419</v>
      </c>
      <c r="V250" s="1">
        <v>1</v>
      </c>
      <c r="W250" s="1">
        <v>1</v>
      </c>
      <c r="X250" s="3">
        <v>0</v>
      </c>
      <c r="Y250" s="3">
        <v>0</v>
      </c>
      <c r="Z250" s="3">
        <v>0</v>
      </c>
      <c r="AA250" s="3">
        <v>0</v>
      </c>
      <c r="AB250" s="3">
        <v>1</v>
      </c>
      <c r="AC250" s="3">
        <v>0</v>
      </c>
      <c r="AD250" s="3">
        <v>0</v>
      </c>
      <c r="AE250" s="3">
        <v>0</v>
      </c>
      <c r="AF250" s="3">
        <v>0</v>
      </c>
      <c r="AG250" s="1" t="s">
        <v>1362</v>
      </c>
      <c r="AH250" s="1" t="s">
        <v>1362</v>
      </c>
      <c r="AJ250" s="1">
        <v>360</v>
      </c>
      <c r="AK250" s="4">
        <v>360</v>
      </c>
      <c r="AL250" s="1">
        <v>22</v>
      </c>
      <c r="AM250" s="1" t="s">
        <v>155</v>
      </c>
      <c r="AN250" s="1">
        <v>3</v>
      </c>
      <c r="AO250" s="1">
        <v>10</v>
      </c>
      <c r="AP250" s="8">
        <v>6.5</v>
      </c>
      <c r="AQ250" s="1" t="s">
        <v>1443</v>
      </c>
      <c r="AR250" s="1">
        <f>IF(ISNUMBER(FIND("Price Inflation", AQ250)), 1, 0)</f>
        <v>0</v>
      </c>
      <c r="AS250" s="1">
        <f>IF(ISNUMBER(FIND("Liquidity Shortage", AQ250)), 1, 0)</f>
        <v>0</v>
      </c>
      <c r="AT250" s="1">
        <f>IF(ISNUMBER(FIND("Shortage of Demand", AQ250)), 1, 0)</f>
        <v>0</v>
      </c>
      <c r="AU250" s="1">
        <f>IF(ISNUMBER(FIND("Insecurity and Instability", AQ250)), 1, 0)</f>
        <v>1</v>
      </c>
      <c r="AV250" s="1">
        <f>IF(ISNUMBER(FIND("Supply Shortage", AQ250)), 1, 0)</f>
        <v>0</v>
      </c>
      <c r="AW250" s="1">
        <f>IF(ISNUMBER(FIND("Government Regulations", AQ250)), 1, 0)</f>
        <v>0</v>
      </c>
      <c r="AX250" s="1">
        <f>IF(ISNUMBER(FIND("Transportation Issues", AQ250)), 1, 0)</f>
        <v>1</v>
      </c>
      <c r="AY250" s="3">
        <v>0</v>
      </c>
      <c r="AZ250" s="1">
        <f>IF(ISNUMBER(FIND("Do Not Know", AQ250)), 1, 0)</f>
        <v>0</v>
      </c>
      <c r="BA250" s="1">
        <f>IF(ISNUMBER(FIND("No Constraints", AQ250)), 1, 0)</f>
        <v>0</v>
      </c>
      <c r="BB250" s="1">
        <f>IF(ISNUMBER(FIND("Vendor Did Not Answer", AR250)), 1, 0)</f>
        <v>0</v>
      </c>
      <c r="BC250" s="1" t="s">
        <v>1365</v>
      </c>
      <c r="BD250" s="1" t="s">
        <v>1365</v>
      </c>
      <c r="BE250" s="1">
        <v>5</v>
      </c>
      <c r="BM250" s="1" t="s">
        <v>1457</v>
      </c>
      <c r="BX250" s="1">
        <f>IF(ISNUMBER(FIND("Vendor Did Not Answer", BM250)), 1, 0)</f>
        <v>0</v>
      </c>
      <c r="BY250" s="1" t="s">
        <v>1362</v>
      </c>
      <c r="BZ250" s="1" t="s">
        <v>1362</v>
      </c>
      <c r="CB250" s="1">
        <v>100</v>
      </c>
      <c r="CC250" s="4">
        <v>100</v>
      </c>
      <c r="CD250" s="1">
        <v>22</v>
      </c>
      <c r="CE250" s="1" t="s">
        <v>155</v>
      </c>
      <c r="CF250" s="1">
        <v>2</v>
      </c>
      <c r="CG250" s="1">
        <v>5</v>
      </c>
      <c r="CH250" s="8">
        <v>3.5</v>
      </c>
      <c r="CI250" s="1" t="s">
        <v>1465</v>
      </c>
      <c r="CJ250" s="1">
        <f>IF(ISNUMBER(FIND("Price Inflation", CI250)), 1, 0)</f>
        <v>1</v>
      </c>
      <c r="CK250" s="1">
        <f>IF(ISNUMBER(FIND("Liquidity Shortage", CI250)), 1, 0)</f>
        <v>0</v>
      </c>
      <c r="CL250" s="1">
        <f>IF(ISNUMBER(FIND("Shortage of Demand", CI250)), 1, 0)</f>
        <v>1</v>
      </c>
      <c r="CM250" s="1">
        <f>IF(ISNUMBER(FIND("Insecurity and Instability", CI250)), 1, 0)</f>
        <v>0</v>
      </c>
      <c r="CN250" s="1">
        <f>IF(ISNUMBER(FIND("Supply Shortage", CI250)), 1, 0)</f>
        <v>0</v>
      </c>
      <c r="CO250" s="1">
        <f>IF(ISNUMBER(FIND("Government Regulations", CI250)), 1, 0)</f>
        <v>1</v>
      </c>
      <c r="CP250" s="1">
        <f>IF(ISNUMBER(FIND("Government Regulations", CI250)), 1, 0)</f>
        <v>1</v>
      </c>
      <c r="CQ250" s="1">
        <f>IF(ISNUMBER(FIND("Transportation Issues", CI250)), 1, 0)</f>
        <v>0</v>
      </c>
      <c r="CR250" s="1">
        <f>IF(ISNUMBER(FIND("Do Not Know", CI250)), 1, 0)</f>
        <v>0</v>
      </c>
      <c r="CS250" s="1">
        <f>IF(ISNUMBER(FIND("No Constraints", CI250)), 1, 0)</f>
        <v>0</v>
      </c>
      <c r="CT250" s="1">
        <f>IF(ISNUMBER(FIND("Vendor Did Not Answer", CI250)), 1, 0)</f>
        <v>0</v>
      </c>
      <c r="CU250" s="1" t="s">
        <v>1362</v>
      </c>
      <c r="CV250" s="1" t="s">
        <v>1362</v>
      </c>
      <c r="CW250" s="1">
        <v>70</v>
      </c>
      <c r="CX250" s="1">
        <v>230</v>
      </c>
      <c r="CY250" s="4">
        <v>230</v>
      </c>
      <c r="CZ250" s="1">
        <v>22</v>
      </c>
      <c r="DA250" s="1" t="s">
        <v>155</v>
      </c>
      <c r="DB250" s="1">
        <v>3</v>
      </c>
      <c r="DC250" s="1">
        <v>5</v>
      </c>
      <c r="DD250" s="8">
        <v>4</v>
      </c>
      <c r="DE250" s="1" t="s">
        <v>1480</v>
      </c>
      <c r="DF250" s="1">
        <f>IF(ISNUMBER(FIND("Price Inflation", DE250)), 1, 0)</f>
        <v>0</v>
      </c>
      <c r="DG250" s="1">
        <f>IF(ISNUMBER(FIND("Liquidity Shortage", DE250)), 1, 0)</f>
        <v>0</v>
      </c>
      <c r="DH250" s="1">
        <f>IF(ISNUMBER(FIND("Shortage of Demand", DE250)), 1, 0)</f>
        <v>0</v>
      </c>
      <c r="DI250" s="1">
        <f>IF(ISNUMBER(FIND("Insecurity and Instability", DE250)), 1, 0)</f>
        <v>0</v>
      </c>
      <c r="DJ250" s="1">
        <f>IF(ISNUMBER(FIND("Supply Shortage", DE250)), 1, 0)</f>
        <v>0</v>
      </c>
      <c r="DK250" s="1">
        <f>IF(ISNUMBER(FIND("Government Regulations", DE250)), 1, 0)</f>
        <v>1</v>
      </c>
      <c r="DL250" s="1">
        <f>IF(ISNUMBER(FIND("Transportation Issues", DE250)), 1, 0)</f>
        <v>1</v>
      </c>
      <c r="DM250" s="3">
        <v>0</v>
      </c>
      <c r="DN250" s="1">
        <f>IF(ISNUMBER(FIND("Do Not Know", DE250)), 1, 0)</f>
        <v>0</v>
      </c>
      <c r="DO250" s="1">
        <f>IF(ISNUMBER(FIND("No Constraints", DE250)), 1, 0)</f>
        <v>0</v>
      </c>
      <c r="DP250" s="1">
        <f>IF(ISNUMBER(FIND("Vendor Did Not Answer", DE250)), 1, 0)</f>
        <v>0</v>
      </c>
      <c r="DQ250" s="1" t="s">
        <v>1362</v>
      </c>
      <c r="DR250" s="1" t="s">
        <v>1365</v>
      </c>
      <c r="DS250" s="1">
        <v>70</v>
      </c>
      <c r="DT250" s="1">
        <v>80</v>
      </c>
      <c r="DU250" s="11">
        <v>80</v>
      </c>
      <c r="DV250" s="1">
        <v>22</v>
      </c>
      <c r="DW250" s="1" t="s">
        <v>155</v>
      </c>
      <c r="DX250" s="1">
        <v>2</v>
      </c>
      <c r="DY250" s="1">
        <v>4</v>
      </c>
      <c r="DZ250" s="8">
        <v>3</v>
      </c>
      <c r="EA250" s="1" t="s">
        <v>1490</v>
      </c>
      <c r="EB250" s="1">
        <f>IF(ISNUMBER(FIND("Price Inflation", EA250)), 1, 0)</f>
        <v>1</v>
      </c>
      <c r="EC250" s="1">
        <f>IF(ISNUMBER(FIND("Liquidity Shortage", EA250)), 1, 0)</f>
        <v>0</v>
      </c>
      <c r="ED250" s="1">
        <f>IF(ISNUMBER(FIND("Shortage of Demand", EA250)), 1, 0)</f>
        <v>0</v>
      </c>
      <c r="EE250" s="1">
        <f>IF(ISNUMBER(FIND("Insecurity and Instability", EA250)), 1, 0)</f>
        <v>1</v>
      </c>
      <c r="EF250" s="1">
        <f>IF(ISNUMBER(FIND("Supply Shortage", EA250)), 1, 0)</f>
        <v>0</v>
      </c>
      <c r="EG250" s="1">
        <f>IF(ISNUMBER(FIND("Government Regulations", EA250)), 1, 0)</f>
        <v>0</v>
      </c>
      <c r="EH250" s="1">
        <f>IF(ISNUMBER(FIND("Government Regulations", EA250)), 1, 0)</f>
        <v>0</v>
      </c>
      <c r="EI250" s="1">
        <f>IF(ISNUMBER(FIND("Transportation Issues", EA250)), 1, 0)</f>
        <v>1</v>
      </c>
      <c r="EJ250" s="1">
        <f>IF(ISNUMBER(FIND("Do Not Know", EA250)), 1, 0)</f>
        <v>0</v>
      </c>
      <c r="EK250" s="1">
        <f>IF(ISNUMBER(FIND("No Constraints", EA250)), 1, 0)</f>
        <v>0</v>
      </c>
      <c r="EL250" s="1">
        <f>IF(ISNUMBER(FIND("Vendor Did Not Answer", EA250)), 1, 0)</f>
        <v>0</v>
      </c>
      <c r="EM250" s="1" t="s">
        <v>1365</v>
      </c>
      <c r="EW250" s="1" t="s">
        <v>1457</v>
      </c>
    </row>
    <row r="251" spans="1:169" x14ac:dyDescent="0.25">
      <c r="A251" s="1" t="s">
        <v>1126</v>
      </c>
      <c r="C251" s="1" t="s">
        <v>1141</v>
      </c>
      <c r="D251" s="1" t="s">
        <v>1289</v>
      </c>
      <c r="E251" s="17" t="s">
        <v>1203</v>
      </c>
      <c r="F251" s="1" t="s">
        <v>1264</v>
      </c>
      <c r="G251" s="1" t="s">
        <v>1402</v>
      </c>
      <c r="H251" s="1" t="s">
        <v>1611</v>
      </c>
      <c r="I251" s="1" t="s">
        <v>1361</v>
      </c>
      <c r="J251" s="1" t="s">
        <v>153</v>
      </c>
      <c r="K251" s="1" t="s">
        <v>1362</v>
      </c>
      <c r="L251" s="1" t="s">
        <v>1362</v>
      </c>
      <c r="N251" s="1">
        <v>360</v>
      </c>
      <c r="O251" s="4">
        <v>360</v>
      </c>
      <c r="P251" s="1">
        <v>22</v>
      </c>
      <c r="Q251" s="1" t="s">
        <v>160</v>
      </c>
      <c r="R251" s="1">
        <v>3</v>
      </c>
      <c r="S251" s="1">
        <v>8</v>
      </c>
      <c r="T251" s="8">
        <v>5.5</v>
      </c>
      <c r="U251" s="22" t="s">
        <v>1420</v>
      </c>
      <c r="V251" s="3">
        <v>0</v>
      </c>
      <c r="W251" s="3">
        <v>0</v>
      </c>
      <c r="X251" s="3">
        <v>0</v>
      </c>
      <c r="Y251" s="3">
        <v>0</v>
      </c>
      <c r="Z251" s="3">
        <v>1</v>
      </c>
      <c r="AA251" s="1">
        <v>1</v>
      </c>
      <c r="AB251" s="3">
        <v>0</v>
      </c>
      <c r="AC251" s="3">
        <v>0</v>
      </c>
      <c r="AD251" s="3">
        <v>0</v>
      </c>
      <c r="AE251" s="3">
        <v>0</v>
      </c>
      <c r="AF251" s="3">
        <v>0</v>
      </c>
      <c r="AG251" s="1" t="s">
        <v>1362</v>
      </c>
      <c r="AH251" s="1" t="s">
        <v>1362</v>
      </c>
      <c r="AJ251" s="1">
        <v>360</v>
      </c>
      <c r="AK251" s="4">
        <v>360</v>
      </c>
      <c r="AL251" s="1">
        <v>22</v>
      </c>
      <c r="AM251" s="1" t="s">
        <v>155</v>
      </c>
      <c r="AN251" s="1">
        <v>4</v>
      </c>
      <c r="AO251" s="1">
        <v>8</v>
      </c>
      <c r="AP251" s="8">
        <v>6</v>
      </c>
      <c r="AQ251" s="1" t="s">
        <v>1444</v>
      </c>
      <c r="AR251" s="1">
        <f>IF(ISNUMBER(FIND("Price Inflation", AQ251)), 1, 0)</f>
        <v>0</v>
      </c>
      <c r="AS251" s="1">
        <f>IF(ISNUMBER(FIND("Liquidity Shortage", AQ251)), 1, 0)</f>
        <v>1</v>
      </c>
      <c r="AT251" s="1">
        <f>IF(ISNUMBER(FIND("Shortage of Demand", AQ251)), 1, 0)</f>
        <v>0</v>
      </c>
      <c r="AU251" s="1">
        <f>IF(ISNUMBER(FIND("Insecurity and Instability", AQ251)), 1, 0)</f>
        <v>0</v>
      </c>
      <c r="AV251" s="1">
        <f>IF(ISNUMBER(FIND("Supply Shortage", AQ251)), 1, 0)</f>
        <v>0</v>
      </c>
      <c r="AW251" s="1">
        <f>IF(ISNUMBER(FIND("Government Regulations", AQ251)), 1, 0)</f>
        <v>0</v>
      </c>
      <c r="AX251" s="1">
        <f>IF(ISNUMBER(FIND("Transportation Issues", AQ251)), 1, 0)</f>
        <v>0</v>
      </c>
      <c r="AY251" s="3">
        <v>0</v>
      </c>
      <c r="AZ251" s="1">
        <f>IF(ISNUMBER(FIND("Do Not Know", AQ251)), 1, 0)</f>
        <v>0</v>
      </c>
      <c r="BA251" s="1">
        <f>IF(ISNUMBER(FIND("No Constraints", AQ251)), 1, 0)</f>
        <v>0</v>
      </c>
      <c r="BB251" s="1">
        <f>IF(ISNUMBER(FIND("Vendor Did Not Answer", AR251)), 1, 0)</f>
        <v>0</v>
      </c>
      <c r="BC251" s="1" t="s">
        <v>1362</v>
      </c>
      <c r="BD251" s="1" t="s">
        <v>1365</v>
      </c>
      <c r="BE251" s="1">
        <v>1.5</v>
      </c>
      <c r="BF251" s="1">
        <v>120</v>
      </c>
      <c r="BH251" s="1">
        <v>22</v>
      </c>
      <c r="BI251" s="1" t="s">
        <v>155</v>
      </c>
      <c r="BJ251" s="1">
        <v>3</v>
      </c>
      <c r="BK251" s="1">
        <v>4</v>
      </c>
      <c r="BL251" s="8">
        <v>3.5</v>
      </c>
      <c r="BM251" s="1" t="s">
        <v>1458</v>
      </c>
      <c r="BN251" s="1">
        <f>IF(ISNUMBER(FIND("Price Inflation", BM251)), 1, 0)</f>
        <v>0</v>
      </c>
      <c r="BO251" s="1">
        <f>IF(ISNUMBER(FIND("Liquidity Shortage", BM251)), 1, 0)</f>
        <v>1</v>
      </c>
      <c r="BP251" s="1">
        <f>IF(ISNUMBER(FIND("Shortage of Demand", BM251)), 1, 0)</f>
        <v>1</v>
      </c>
      <c r="BQ251" s="1">
        <f>IF(ISNUMBER(FIND("Insecurity and Instability", BM251)), 1, 0)</f>
        <v>0</v>
      </c>
      <c r="BR251" s="1">
        <f>IF(ISNUMBER(FIND("Supply Shortage", BM251)), 1, 0)</f>
        <v>1</v>
      </c>
      <c r="BS251" s="1">
        <f>IF(ISNUMBER(FIND("Government Regulations", BM251)), 1, 0)</f>
        <v>0</v>
      </c>
      <c r="BT251" s="1">
        <f>IF(ISNUMBER(FIND("Government Regulations", BM251)), 1, 0)</f>
        <v>0</v>
      </c>
      <c r="BU251" s="1">
        <f>IF(ISNUMBER(FIND("Transportation Issues", BM251)), 1, 0)</f>
        <v>0</v>
      </c>
      <c r="BV251" s="1">
        <f>IF(ISNUMBER(FIND("Do Not Know", BM251)), 1, 0)</f>
        <v>0</v>
      </c>
      <c r="BW251" s="1">
        <f>IF(ISNUMBER(FIND("No Constraints", BM251)), 1, 0)</f>
        <v>0</v>
      </c>
      <c r="BX251" s="1">
        <f>IF(ISNUMBER(FIND("Vendor Did Not Answer", BM251)), 1, 0)</f>
        <v>0</v>
      </c>
      <c r="BY251" s="1" t="s">
        <v>1362</v>
      </c>
      <c r="BZ251" s="1" t="s">
        <v>1362</v>
      </c>
      <c r="CB251" s="1">
        <v>100</v>
      </c>
      <c r="CC251" s="4">
        <v>100</v>
      </c>
      <c r="CD251" s="1">
        <v>22</v>
      </c>
      <c r="CE251" s="1" t="s">
        <v>160</v>
      </c>
      <c r="CF251" s="1">
        <v>4</v>
      </c>
      <c r="CG251" s="1">
        <v>6</v>
      </c>
      <c r="CH251" s="8">
        <v>5</v>
      </c>
      <c r="CI251" s="1" t="s">
        <v>1466</v>
      </c>
      <c r="CJ251" s="1">
        <f>IF(ISNUMBER(FIND("Price Inflation", CI251)), 1, 0)</f>
        <v>0</v>
      </c>
      <c r="CK251" s="1">
        <f>IF(ISNUMBER(FIND("Liquidity Shortage", CI251)), 1, 0)</f>
        <v>0</v>
      </c>
      <c r="CL251" s="1">
        <f>IF(ISNUMBER(FIND("Shortage of Demand", CI251)), 1, 0)</f>
        <v>0</v>
      </c>
      <c r="CM251" s="1">
        <f>IF(ISNUMBER(FIND("Insecurity and Instability", CI251)), 1, 0)</f>
        <v>0</v>
      </c>
      <c r="CN251" s="1">
        <f>IF(ISNUMBER(FIND("Supply Shortage", CI251)), 1, 0)</f>
        <v>1</v>
      </c>
      <c r="CO251" s="1">
        <f>IF(ISNUMBER(FIND("Government Regulations", CI251)), 1, 0)</f>
        <v>0</v>
      </c>
      <c r="CP251" s="1">
        <f>IF(ISNUMBER(FIND("Government Regulations", CI251)), 1, 0)</f>
        <v>0</v>
      </c>
      <c r="CQ251" s="1">
        <f>IF(ISNUMBER(FIND("Transportation Issues", CI251)), 1, 0)</f>
        <v>1</v>
      </c>
      <c r="CR251" s="1">
        <f>IF(ISNUMBER(FIND("Do Not Know", CI251)), 1, 0)</f>
        <v>0</v>
      </c>
      <c r="CS251" s="1">
        <f>IF(ISNUMBER(FIND("No Constraints", CI251)), 1, 0)</f>
        <v>0</v>
      </c>
      <c r="CT251" s="1">
        <f>IF(ISNUMBER(FIND("Vendor Did Not Answer", CI251)), 1, 0)</f>
        <v>0</v>
      </c>
      <c r="CU251" s="1" t="s">
        <v>1362</v>
      </c>
      <c r="CV251" s="1" t="s">
        <v>1362</v>
      </c>
      <c r="CW251" s="1">
        <v>70</v>
      </c>
      <c r="CX251" s="1">
        <v>210</v>
      </c>
      <c r="CY251" s="4">
        <v>210</v>
      </c>
      <c r="CZ251" s="1">
        <v>22</v>
      </c>
      <c r="DA251" s="1" t="s">
        <v>160</v>
      </c>
      <c r="DB251" s="1">
        <v>3</v>
      </c>
      <c r="DC251" s="1">
        <v>6</v>
      </c>
      <c r="DD251" s="8">
        <v>4.5</v>
      </c>
      <c r="DE251" s="1" t="s">
        <v>1481</v>
      </c>
      <c r="DF251" s="1">
        <f>IF(ISNUMBER(FIND("Price Inflation", DE251)), 1, 0)</f>
        <v>1</v>
      </c>
      <c r="DG251" s="1">
        <f>IF(ISNUMBER(FIND("Liquidity Shortage", DE251)), 1, 0)</f>
        <v>0</v>
      </c>
      <c r="DH251" s="1">
        <f>IF(ISNUMBER(FIND("Shortage of Demand", DE251)), 1, 0)</f>
        <v>0</v>
      </c>
      <c r="DI251" s="1">
        <f>IF(ISNUMBER(FIND("Insecurity and Instability", DE251)), 1, 0)</f>
        <v>0</v>
      </c>
      <c r="DJ251" s="1">
        <f>IF(ISNUMBER(FIND("Supply Shortage", DE251)), 1, 0)</f>
        <v>1</v>
      </c>
      <c r="DK251" s="1">
        <f>IF(ISNUMBER(FIND("Government Regulations", DE251)), 1, 0)</f>
        <v>1</v>
      </c>
      <c r="DL251" s="1">
        <f>IF(ISNUMBER(FIND("Transportation Issues", DE251)), 1, 0)</f>
        <v>0</v>
      </c>
      <c r="DM251" s="3">
        <v>0</v>
      </c>
      <c r="DN251" s="1">
        <f>IF(ISNUMBER(FIND("Do Not Know", DE251)), 1, 0)</f>
        <v>0</v>
      </c>
      <c r="DO251" s="1">
        <f>IF(ISNUMBER(FIND("No Constraints", DE251)), 1, 0)</f>
        <v>0</v>
      </c>
      <c r="DP251" s="1">
        <f>IF(ISNUMBER(FIND("Vendor Did Not Answer", DE251)), 1, 0)</f>
        <v>0</v>
      </c>
      <c r="DQ251" s="1" t="s">
        <v>1362</v>
      </c>
      <c r="DR251" s="1" t="s">
        <v>1365</v>
      </c>
      <c r="DS251" s="1">
        <v>70</v>
      </c>
      <c r="DT251" s="1">
        <v>70</v>
      </c>
      <c r="DU251" s="11">
        <v>70</v>
      </c>
      <c r="DV251" s="1">
        <v>22</v>
      </c>
      <c r="DW251" s="1" t="s">
        <v>160</v>
      </c>
      <c r="DX251" s="1">
        <v>3</v>
      </c>
      <c r="DY251" s="1">
        <v>4</v>
      </c>
      <c r="DZ251" s="8">
        <v>3.5</v>
      </c>
      <c r="EA251" s="1" t="s">
        <v>1491</v>
      </c>
      <c r="EB251" s="1">
        <f>IF(ISNUMBER(FIND("Price Inflation", EA251)), 1, 0)</f>
        <v>0</v>
      </c>
      <c r="EC251" s="1">
        <f>IF(ISNUMBER(FIND("Liquidity Shortage", EA251)), 1, 0)</f>
        <v>1</v>
      </c>
      <c r="ED251" s="1">
        <f>IF(ISNUMBER(FIND("Shortage of Demand", EA251)), 1, 0)</f>
        <v>1</v>
      </c>
      <c r="EE251" s="1">
        <f>IF(ISNUMBER(FIND("Insecurity and Instability", EA251)), 1, 0)</f>
        <v>0</v>
      </c>
      <c r="EF251" s="1">
        <f>IF(ISNUMBER(FIND("Supply Shortage", EA251)), 1, 0)</f>
        <v>0</v>
      </c>
      <c r="EG251" s="1">
        <f>IF(ISNUMBER(FIND("Government Regulations", EA251)), 1, 0)</f>
        <v>0</v>
      </c>
      <c r="EH251" s="1">
        <f>IF(ISNUMBER(FIND("Government Regulations", EA251)), 1, 0)</f>
        <v>0</v>
      </c>
      <c r="EI251" s="1">
        <f>IF(ISNUMBER(FIND("Transportation Issues", EA251)), 1, 0)</f>
        <v>0</v>
      </c>
      <c r="EJ251" s="1">
        <f>IF(ISNUMBER(FIND("Do Not Know", EA251)), 1, 0)</f>
        <v>0</v>
      </c>
      <c r="EK251" s="1">
        <f>IF(ISNUMBER(FIND("No Constraints", EA251)), 1, 0)</f>
        <v>0</v>
      </c>
      <c r="EL251" s="1">
        <f>IF(ISNUMBER(FIND("Vendor Did Not Answer", EA251)), 1, 0)</f>
        <v>0</v>
      </c>
      <c r="EM251" s="1" t="s">
        <v>1365</v>
      </c>
      <c r="EW251" s="1" t="s">
        <v>1457</v>
      </c>
    </row>
    <row r="252" spans="1:169" x14ac:dyDescent="0.25">
      <c r="A252" s="1" t="s">
        <v>1127</v>
      </c>
      <c r="C252" s="1" t="s">
        <v>1141</v>
      </c>
      <c r="D252" s="1" t="s">
        <v>1289</v>
      </c>
      <c r="E252" s="17" t="s">
        <v>1203</v>
      </c>
      <c r="F252" s="1" t="s">
        <v>1264</v>
      </c>
      <c r="G252" s="1" t="s">
        <v>1401</v>
      </c>
      <c r="H252" s="1" t="s">
        <v>1612</v>
      </c>
      <c r="I252" s="1" t="s">
        <v>1361</v>
      </c>
      <c r="J252" s="1" t="s">
        <v>159</v>
      </c>
      <c r="K252" s="1" t="s">
        <v>1362</v>
      </c>
      <c r="L252" s="1" t="s">
        <v>1362</v>
      </c>
      <c r="N252" s="1">
        <v>375</v>
      </c>
      <c r="O252" s="4">
        <v>375</v>
      </c>
      <c r="P252" s="1">
        <v>22</v>
      </c>
      <c r="Q252" s="1" t="s">
        <v>1400</v>
      </c>
      <c r="R252" s="1">
        <v>3</v>
      </c>
      <c r="S252" s="1">
        <v>6</v>
      </c>
      <c r="T252" s="8">
        <v>4.5</v>
      </c>
      <c r="U252" s="22" t="s">
        <v>1413</v>
      </c>
      <c r="V252" s="3">
        <v>0</v>
      </c>
      <c r="W252" s="1">
        <v>1</v>
      </c>
      <c r="X252" s="3">
        <v>0</v>
      </c>
      <c r="Y252" s="3">
        <v>0</v>
      </c>
      <c r="Z252" s="3">
        <v>1</v>
      </c>
      <c r="AA252" s="3">
        <v>0</v>
      </c>
      <c r="AB252" s="3">
        <v>1</v>
      </c>
      <c r="AC252" s="3">
        <v>0</v>
      </c>
      <c r="AD252" s="3">
        <v>0</v>
      </c>
      <c r="AE252" s="3">
        <v>0</v>
      </c>
      <c r="AF252" s="3">
        <v>0</v>
      </c>
      <c r="AG252" s="1" t="s">
        <v>1362</v>
      </c>
      <c r="AH252" s="1" t="s">
        <v>1362</v>
      </c>
      <c r="AJ252" s="1">
        <v>360</v>
      </c>
      <c r="AK252" s="4">
        <v>360</v>
      </c>
      <c r="AL252" s="1">
        <v>22</v>
      </c>
      <c r="AM252" s="1" t="s">
        <v>160</v>
      </c>
      <c r="AN252" s="1">
        <v>5</v>
      </c>
      <c r="AO252" s="1">
        <v>7</v>
      </c>
      <c r="AP252" s="8">
        <v>6</v>
      </c>
      <c r="AQ252" s="1" t="s">
        <v>1445</v>
      </c>
      <c r="AR252" s="1">
        <f>IF(ISNUMBER(FIND("Price Inflation", AQ252)), 1, 0)</f>
        <v>1</v>
      </c>
      <c r="AS252" s="1">
        <f>IF(ISNUMBER(FIND("Liquidity Shortage", AQ252)), 1, 0)</f>
        <v>0</v>
      </c>
      <c r="AT252" s="1">
        <f>IF(ISNUMBER(FIND("Shortage of Demand", AQ252)), 1, 0)</f>
        <v>0</v>
      </c>
      <c r="AU252" s="1">
        <f>IF(ISNUMBER(FIND("Insecurity and Instability", AQ252)), 1, 0)</f>
        <v>0</v>
      </c>
      <c r="AV252" s="1">
        <f>IF(ISNUMBER(FIND("Supply Shortage", AQ252)), 1, 0)</f>
        <v>0</v>
      </c>
      <c r="AW252" s="1">
        <f>IF(ISNUMBER(FIND("Government Regulations", AQ252)), 1, 0)</f>
        <v>1</v>
      </c>
      <c r="AX252" s="1">
        <f>IF(ISNUMBER(FIND("Transportation Issues", AQ252)), 1, 0)</f>
        <v>1</v>
      </c>
      <c r="AY252" s="3">
        <v>0</v>
      </c>
      <c r="AZ252" s="1">
        <f>IF(ISNUMBER(FIND("Do Not Know", AQ252)), 1, 0)</f>
        <v>0</v>
      </c>
      <c r="BA252" s="1">
        <f>IF(ISNUMBER(FIND("No Constraints", AQ252)), 1, 0)</f>
        <v>0</v>
      </c>
      <c r="BB252" s="1">
        <f>IF(ISNUMBER(FIND("Vendor Did Not Answer", AR252)), 1, 0)</f>
        <v>0</v>
      </c>
      <c r="BC252" s="1" t="s">
        <v>1365</v>
      </c>
      <c r="BD252" s="1" t="s">
        <v>1365</v>
      </c>
      <c r="BM252" s="1" t="s">
        <v>1457</v>
      </c>
      <c r="BX252" s="1">
        <f>IF(ISNUMBER(FIND("Vendor Did Not Answer", BM252)), 1, 0)</f>
        <v>0</v>
      </c>
      <c r="BY252" s="1" t="s">
        <v>1362</v>
      </c>
      <c r="BZ252" s="1" t="s">
        <v>1362</v>
      </c>
      <c r="CB252" s="1">
        <v>100</v>
      </c>
      <c r="CC252" s="4">
        <v>100</v>
      </c>
      <c r="CD252" s="1">
        <v>22</v>
      </c>
      <c r="CE252" s="1" t="s">
        <v>155</v>
      </c>
      <c r="CF252" s="1">
        <v>3</v>
      </c>
      <c r="CG252" s="1">
        <v>4</v>
      </c>
      <c r="CH252" s="8">
        <v>3.5</v>
      </c>
      <c r="CI252" s="1" t="s">
        <v>1441</v>
      </c>
      <c r="CJ252" s="1">
        <f>IF(ISNUMBER(FIND("Price Inflation", CI252)), 1, 0)</f>
        <v>0</v>
      </c>
      <c r="CK252" s="1">
        <f>IF(ISNUMBER(FIND("Liquidity Shortage", CI252)), 1, 0)</f>
        <v>0</v>
      </c>
      <c r="CL252" s="1">
        <f>IF(ISNUMBER(FIND("Shortage of Demand", CI252)), 1, 0)</f>
        <v>1</v>
      </c>
      <c r="CM252" s="1">
        <f>IF(ISNUMBER(FIND("Insecurity and Instability", CI252)), 1, 0)</f>
        <v>1</v>
      </c>
      <c r="CN252" s="1">
        <f>IF(ISNUMBER(FIND("Supply Shortage", CI252)), 1, 0)</f>
        <v>0</v>
      </c>
      <c r="CO252" s="1">
        <f>IF(ISNUMBER(FIND("Government Regulations", CI252)), 1, 0)</f>
        <v>0</v>
      </c>
      <c r="CP252" s="1">
        <f>IF(ISNUMBER(FIND("Government Regulations", CI252)), 1, 0)</f>
        <v>0</v>
      </c>
      <c r="CQ252" s="1">
        <f>IF(ISNUMBER(FIND("Transportation Issues", CI252)), 1, 0)</f>
        <v>1</v>
      </c>
      <c r="CR252" s="1">
        <f>IF(ISNUMBER(FIND("Do Not Know", CI252)), 1, 0)</f>
        <v>0</v>
      </c>
      <c r="CS252" s="1">
        <f>IF(ISNUMBER(FIND("No Constraints", CI252)), 1, 0)</f>
        <v>0</v>
      </c>
      <c r="CT252" s="1">
        <f>IF(ISNUMBER(FIND("Vendor Did Not Answer", CI252)), 1, 0)</f>
        <v>0</v>
      </c>
      <c r="CU252" s="1" t="s">
        <v>1362</v>
      </c>
      <c r="CV252" s="1" t="s">
        <v>1362</v>
      </c>
      <c r="CW252" s="1">
        <v>70</v>
      </c>
      <c r="CX252" s="1">
        <v>240</v>
      </c>
      <c r="CY252" s="4">
        <v>240</v>
      </c>
      <c r="CZ252" s="1">
        <v>22</v>
      </c>
      <c r="DA252" s="1" t="s">
        <v>155</v>
      </c>
      <c r="DB252" s="1">
        <v>2</v>
      </c>
      <c r="DC252" s="1">
        <v>4</v>
      </c>
      <c r="DD252" s="8">
        <v>3</v>
      </c>
      <c r="DE252" s="1" t="s">
        <v>1482</v>
      </c>
      <c r="DF252" s="1">
        <f>IF(ISNUMBER(FIND("Price Inflation", DE252)), 1, 0)</f>
        <v>0</v>
      </c>
      <c r="DG252" s="1">
        <f>IF(ISNUMBER(FIND("Liquidity Shortage", DE252)), 1, 0)</f>
        <v>0</v>
      </c>
      <c r="DH252" s="1">
        <f>IF(ISNUMBER(FIND("Shortage of Demand", DE252)), 1, 0)</f>
        <v>0</v>
      </c>
      <c r="DI252" s="1">
        <f>IF(ISNUMBER(FIND("Insecurity and Instability", DE252)), 1, 0)</f>
        <v>1</v>
      </c>
      <c r="DJ252" s="1">
        <f>IF(ISNUMBER(FIND("Supply Shortage", DE252)), 1, 0)</f>
        <v>1</v>
      </c>
      <c r="DK252" s="1">
        <f>IF(ISNUMBER(FIND("Government Regulations", DE252)), 1, 0)</f>
        <v>1</v>
      </c>
      <c r="DL252" s="1">
        <f>IF(ISNUMBER(FIND("Transportation Issues", DE252)), 1, 0)</f>
        <v>0</v>
      </c>
      <c r="DM252" s="3">
        <v>0</v>
      </c>
      <c r="DN252" s="1">
        <f>IF(ISNUMBER(FIND("Do Not Know", DE252)), 1, 0)</f>
        <v>0</v>
      </c>
      <c r="DO252" s="1">
        <f>IF(ISNUMBER(FIND("No Constraints", DE252)), 1, 0)</f>
        <v>0</v>
      </c>
      <c r="DP252" s="1">
        <f>IF(ISNUMBER(FIND("Vendor Did Not Answer", DE252)), 1, 0)</f>
        <v>0</v>
      </c>
      <c r="DQ252" s="1" t="s">
        <v>1362</v>
      </c>
      <c r="DR252" s="1" t="s">
        <v>1365</v>
      </c>
      <c r="DS252" s="1">
        <v>70</v>
      </c>
      <c r="DT252" s="1">
        <v>80</v>
      </c>
      <c r="DU252" s="11">
        <v>80</v>
      </c>
      <c r="DV252" s="1">
        <v>22</v>
      </c>
      <c r="DW252" s="1" t="s">
        <v>155</v>
      </c>
      <c r="DX252" s="1">
        <v>2</v>
      </c>
      <c r="DY252" s="1">
        <v>4</v>
      </c>
      <c r="DZ252" s="8">
        <v>3</v>
      </c>
      <c r="EA252" s="1" t="s">
        <v>1446</v>
      </c>
      <c r="EB252" s="1">
        <f>IF(ISNUMBER(FIND("Price Inflation", EA252)), 1, 0)</f>
        <v>0</v>
      </c>
      <c r="EC252" s="1">
        <f>IF(ISNUMBER(FIND("Liquidity Shortage", EA252)), 1, 0)</f>
        <v>0</v>
      </c>
      <c r="ED252" s="1">
        <f>IF(ISNUMBER(FIND("Shortage of Demand", EA252)), 1, 0)</f>
        <v>0</v>
      </c>
      <c r="EE252" s="1">
        <f>IF(ISNUMBER(FIND("Insecurity and Instability", EA252)), 1, 0)</f>
        <v>0</v>
      </c>
      <c r="EF252" s="1">
        <f>IF(ISNUMBER(FIND("Supply Shortage", EA252)), 1, 0)</f>
        <v>0</v>
      </c>
      <c r="EG252" s="1">
        <f>IF(ISNUMBER(FIND("Government Regulations", EA252)), 1, 0)</f>
        <v>1</v>
      </c>
      <c r="EH252" s="1">
        <f>IF(ISNUMBER(FIND("Government Regulations", EA252)), 1, 0)</f>
        <v>1</v>
      </c>
      <c r="EI252" s="1">
        <f>IF(ISNUMBER(FIND("Transportation Issues", EA252)), 1, 0)</f>
        <v>1</v>
      </c>
      <c r="EJ252" s="1">
        <f>IF(ISNUMBER(FIND("Do Not Know", EA252)), 1, 0)</f>
        <v>0</v>
      </c>
      <c r="EK252" s="1">
        <f>IF(ISNUMBER(FIND("No Constraints", EA252)), 1, 0)</f>
        <v>0</v>
      </c>
      <c r="EL252" s="1">
        <f>IF(ISNUMBER(FIND("Vendor Did Not Answer", EA252)), 1, 0)</f>
        <v>0</v>
      </c>
      <c r="EM252" s="1" t="s">
        <v>1365</v>
      </c>
      <c r="EW252" s="1" t="s">
        <v>1457</v>
      </c>
    </row>
    <row r="253" spans="1:169" x14ac:dyDescent="0.25">
      <c r="A253" s="1" t="s">
        <v>1128</v>
      </c>
      <c r="C253" s="1" t="s">
        <v>1141</v>
      </c>
      <c r="D253" s="1" t="s">
        <v>1289</v>
      </c>
      <c r="E253" s="17" t="s">
        <v>1203</v>
      </c>
      <c r="F253" s="1" t="s">
        <v>1264</v>
      </c>
      <c r="G253" s="1" t="s">
        <v>1402</v>
      </c>
      <c r="H253" s="1" t="s">
        <v>1613</v>
      </c>
      <c r="I253" s="1" t="s">
        <v>1361</v>
      </c>
      <c r="J253" s="1" t="s">
        <v>153</v>
      </c>
      <c r="K253" s="1" t="s">
        <v>1362</v>
      </c>
      <c r="L253" s="1" t="s">
        <v>1362</v>
      </c>
      <c r="N253" s="1">
        <v>365</v>
      </c>
      <c r="O253" s="4">
        <v>365</v>
      </c>
      <c r="P253" s="1">
        <v>22</v>
      </c>
      <c r="Q253" s="1" t="s">
        <v>160</v>
      </c>
      <c r="R253" s="1">
        <v>3</v>
      </c>
      <c r="S253" s="1">
        <v>7</v>
      </c>
      <c r="T253" s="8">
        <v>5</v>
      </c>
      <c r="U253" s="22" t="s">
        <v>1421</v>
      </c>
      <c r="V253" s="3">
        <v>0</v>
      </c>
      <c r="W253" s="3">
        <v>0</v>
      </c>
      <c r="X253" s="3">
        <v>0</v>
      </c>
      <c r="Y253" s="3">
        <v>1</v>
      </c>
      <c r="Z253" s="3">
        <v>0</v>
      </c>
      <c r="AA253" s="3">
        <v>0</v>
      </c>
      <c r="AB253" s="3">
        <v>0</v>
      </c>
      <c r="AC253" s="3">
        <v>0</v>
      </c>
      <c r="AD253" s="3">
        <v>0</v>
      </c>
      <c r="AE253" s="3">
        <v>0</v>
      </c>
      <c r="AF253" s="3">
        <v>0</v>
      </c>
      <c r="AG253" s="1" t="s">
        <v>1362</v>
      </c>
      <c r="AH253" s="1" t="s">
        <v>1362</v>
      </c>
      <c r="AJ253" s="1">
        <v>360</v>
      </c>
      <c r="AK253" s="4">
        <v>360</v>
      </c>
      <c r="AL253" s="1">
        <v>22</v>
      </c>
      <c r="AM253" s="1" t="s">
        <v>155</v>
      </c>
      <c r="AN253" s="1">
        <v>6</v>
      </c>
      <c r="AO253" s="1">
        <v>9</v>
      </c>
      <c r="AP253" s="8">
        <v>7.5</v>
      </c>
      <c r="AQ253" s="1" t="s">
        <v>1446</v>
      </c>
      <c r="AR253" s="1">
        <f>IF(ISNUMBER(FIND("Price Inflation", AQ253)), 1, 0)</f>
        <v>0</v>
      </c>
      <c r="AS253" s="1">
        <f>IF(ISNUMBER(FIND("Liquidity Shortage", AQ253)), 1, 0)</f>
        <v>0</v>
      </c>
      <c r="AT253" s="1">
        <f>IF(ISNUMBER(FIND("Shortage of Demand", AQ253)), 1, 0)</f>
        <v>0</v>
      </c>
      <c r="AU253" s="1">
        <f>IF(ISNUMBER(FIND("Insecurity and Instability", AQ253)), 1, 0)</f>
        <v>0</v>
      </c>
      <c r="AV253" s="1">
        <f>IF(ISNUMBER(FIND("Supply Shortage", AQ253)), 1, 0)</f>
        <v>0</v>
      </c>
      <c r="AW253" s="1">
        <f>IF(ISNUMBER(FIND("Government Regulations", AQ253)), 1, 0)</f>
        <v>1</v>
      </c>
      <c r="AX253" s="1">
        <f>IF(ISNUMBER(FIND("Transportation Issues", AQ253)), 1, 0)</f>
        <v>1</v>
      </c>
      <c r="AY253" s="3">
        <v>0</v>
      </c>
      <c r="AZ253" s="1">
        <f>IF(ISNUMBER(FIND("Do Not Know", AQ253)), 1, 0)</f>
        <v>0</v>
      </c>
      <c r="BA253" s="1">
        <f>IF(ISNUMBER(FIND("No Constraints", AQ253)), 1, 0)</f>
        <v>0</v>
      </c>
      <c r="BB253" s="1">
        <f>IF(ISNUMBER(FIND("Vendor Did Not Answer", AR253)), 1, 0)</f>
        <v>0</v>
      </c>
      <c r="BC253" s="1" t="s">
        <v>1365</v>
      </c>
      <c r="BD253" s="1" t="s">
        <v>1365</v>
      </c>
      <c r="BM253" s="1" t="s">
        <v>1457</v>
      </c>
      <c r="BX253" s="1">
        <f>IF(ISNUMBER(FIND("Vendor Did Not Answer", BM253)), 1, 0)</f>
        <v>0</v>
      </c>
      <c r="BY253" s="1" t="s">
        <v>1362</v>
      </c>
      <c r="BZ253" s="1" t="s">
        <v>1362</v>
      </c>
      <c r="CB253" s="1">
        <v>100</v>
      </c>
      <c r="CC253" s="4">
        <v>100</v>
      </c>
      <c r="CD253" s="1">
        <v>16</v>
      </c>
      <c r="CE253" s="1" t="s">
        <v>155</v>
      </c>
      <c r="CF253" s="1">
        <v>4</v>
      </c>
      <c r="CG253" s="1">
        <v>5</v>
      </c>
      <c r="CH253" s="8">
        <v>4.5</v>
      </c>
      <c r="CI253" s="1" t="s">
        <v>1467</v>
      </c>
      <c r="CJ253" s="1">
        <f>IF(ISNUMBER(FIND("Price Inflation", CI253)), 1, 0)</f>
        <v>0</v>
      </c>
      <c r="CK253" s="1">
        <f>IF(ISNUMBER(FIND("Liquidity Shortage", CI253)), 1, 0)</f>
        <v>1</v>
      </c>
      <c r="CL253" s="1">
        <f>IF(ISNUMBER(FIND("Shortage of Demand", CI253)), 1, 0)</f>
        <v>0</v>
      </c>
      <c r="CM253" s="1">
        <f>IF(ISNUMBER(FIND("Insecurity and Instability", CI253)), 1, 0)</f>
        <v>0</v>
      </c>
      <c r="CN253" s="1">
        <f>IF(ISNUMBER(FIND("Supply Shortage", CI253)), 1, 0)</f>
        <v>0</v>
      </c>
      <c r="CO253" s="1">
        <f>IF(ISNUMBER(FIND("Government Regulations", CI253)), 1, 0)</f>
        <v>0</v>
      </c>
      <c r="CP253" s="1">
        <f>IF(ISNUMBER(FIND("Government Regulations", CI253)), 1, 0)</f>
        <v>0</v>
      </c>
      <c r="CQ253" s="1">
        <f>IF(ISNUMBER(FIND("Transportation Issues", CI253)), 1, 0)</f>
        <v>1</v>
      </c>
      <c r="CR253" s="1">
        <f>IF(ISNUMBER(FIND("Do Not Know", CI253)), 1, 0)</f>
        <v>0</v>
      </c>
      <c r="CS253" s="1">
        <f>IF(ISNUMBER(FIND("No Constraints", CI253)), 1, 0)</f>
        <v>0</v>
      </c>
      <c r="CT253" s="1">
        <f>IF(ISNUMBER(FIND("Vendor Did Not Answer", CI253)), 1, 0)</f>
        <v>0</v>
      </c>
      <c r="CU253" s="1" t="s">
        <v>1362</v>
      </c>
      <c r="CV253" s="1" t="s">
        <v>1362</v>
      </c>
      <c r="CW253" s="1">
        <v>70</v>
      </c>
      <c r="CX253" s="1">
        <v>230</v>
      </c>
      <c r="CY253" s="4">
        <v>230</v>
      </c>
      <c r="CZ253" s="1">
        <v>22</v>
      </c>
      <c r="DA253" s="1" t="s">
        <v>155</v>
      </c>
      <c r="DB253" s="1">
        <v>3</v>
      </c>
      <c r="DC253" s="1">
        <v>4</v>
      </c>
      <c r="DD253" s="8">
        <v>3.5</v>
      </c>
      <c r="DE253" s="1" t="s">
        <v>1483</v>
      </c>
      <c r="DF253" s="1">
        <f>IF(ISNUMBER(FIND("Price Inflation", DE253)), 1, 0)</f>
        <v>0</v>
      </c>
      <c r="DG253" s="1">
        <f>IF(ISNUMBER(FIND("Liquidity Shortage", DE253)), 1, 0)</f>
        <v>1</v>
      </c>
      <c r="DH253" s="1">
        <f>IF(ISNUMBER(FIND("Shortage of Demand", DE253)), 1, 0)</f>
        <v>0</v>
      </c>
      <c r="DI253" s="1">
        <f>IF(ISNUMBER(FIND("Insecurity and Instability", DE253)), 1, 0)</f>
        <v>0</v>
      </c>
      <c r="DJ253" s="1">
        <f>IF(ISNUMBER(FIND("Supply Shortage", DE253)), 1, 0)</f>
        <v>1</v>
      </c>
      <c r="DK253" s="1">
        <f>IF(ISNUMBER(FIND("Government Regulations", DE253)), 1, 0)</f>
        <v>0</v>
      </c>
      <c r="DL253" s="1">
        <f>IF(ISNUMBER(FIND("Transportation Issues", DE253)), 1, 0)</f>
        <v>1</v>
      </c>
      <c r="DM253" s="3">
        <v>0</v>
      </c>
      <c r="DN253" s="1">
        <f>IF(ISNUMBER(FIND("Do Not Know", DE253)), 1, 0)</f>
        <v>0</v>
      </c>
      <c r="DO253" s="1">
        <f>IF(ISNUMBER(FIND("No Constraints", DE253)), 1, 0)</f>
        <v>0</v>
      </c>
      <c r="DP253" s="1">
        <f>IF(ISNUMBER(FIND("Vendor Did Not Answer", DE253)), 1, 0)</f>
        <v>0</v>
      </c>
      <c r="DQ253" s="1" t="s">
        <v>1362</v>
      </c>
      <c r="DR253" s="1" t="s">
        <v>1365</v>
      </c>
      <c r="DS253" s="1">
        <v>70</v>
      </c>
      <c r="DT253" s="1">
        <v>80</v>
      </c>
      <c r="DU253" s="11">
        <v>80</v>
      </c>
      <c r="DV253" s="1">
        <v>22</v>
      </c>
      <c r="DW253" s="1" t="s">
        <v>155</v>
      </c>
      <c r="DX253" s="1">
        <v>3</v>
      </c>
      <c r="DY253" s="1">
        <v>4</v>
      </c>
      <c r="DZ253" s="8">
        <v>3.5</v>
      </c>
      <c r="EA253" s="1" t="s">
        <v>1492</v>
      </c>
      <c r="EB253" s="1">
        <f>IF(ISNUMBER(FIND("Price Inflation", EA253)), 1, 0)</f>
        <v>0</v>
      </c>
      <c r="EC253" s="1">
        <f>IF(ISNUMBER(FIND("Liquidity Shortage", EA253)), 1, 0)</f>
        <v>0</v>
      </c>
      <c r="ED253" s="1">
        <f>IF(ISNUMBER(FIND("Shortage of Demand", EA253)), 1, 0)</f>
        <v>1</v>
      </c>
      <c r="EE253" s="1">
        <f>IF(ISNUMBER(FIND("Insecurity and Instability", EA253)), 1, 0)</f>
        <v>0</v>
      </c>
      <c r="EF253" s="1">
        <f>IF(ISNUMBER(FIND("Supply Shortage", EA253)), 1, 0)</f>
        <v>1</v>
      </c>
      <c r="EG253" s="1">
        <f>IF(ISNUMBER(FIND("Government Regulations", EA253)), 1, 0)</f>
        <v>0</v>
      </c>
      <c r="EH253" s="1">
        <f>IF(ISNUMBER(FIND("Government Regulations", EA253)), 1, 0)</f>
        <v>0</v>
      </c>
      <c r="EI253" s="1">
        <f>IF(ISNUMBER(FIND("Transportation Issues", EA253)), 1, 0)</f>
        <v>1</v>
      </c>
      <c r="EJ253" s="1">
        <f>IF(ISNUMBER(FIND("Do Not Know", EA253)), 1, 0)</f>
        <v>0</v>
      </c>
      <c r="EK253" s="1">
        <f>IF(ISNUMBER(FIND("No Constraints", EA253)), 1, 0)</f>
        <v>0</v>
      </c>
      <c r="EL253" s="1">
        <f>IF(ISNUMBER(FIND("Vendor Did Not Answer", EA253)), 1, 0)</f>
        <v>0</v>
      </c>
      <c r="EM253" s="1" t="s">
        <v>1365</v>
      </c>
      <c r="EW253" s="1" t="s">
        <v>1457</v>
      </c>
    </row>
    <row r="254" spans="1:169" x14ac:dyDescent="0.25">
      <c r="A254" s="1" t="s">
        <v>1003</v>
      </c>
      <c r="B254" s="1" t="s">
        <v>161</v>
      </c>
      <c r="C254" s="17" t="s">
        <v>1138</v>
      </c>
      <c r="D254" s="3" t="s">
        <v>1285</v>
      </c>
      <c r="E254" s="15" t="s">
        <v>1180</v>
      </c>
      <c r="F254" s="3" t="s">
        <v>1240</v>
      </c>
      <c r="G254" s="1" t="s">
        <v>845</v>
      </c>
      <c r="H254" s="1" t="s">
        <v>894</v>
      </c>
      <c r="I254" s="1" t="s">
        <v>165</v>
      </c>
      <c r="J254" s="1" t="s">
        <v>153</v>
      </c>
      <c r="K254" s="1" t="s">
        <v>154</v>
      </c>
      <c r="L254" s="1" t="s">
        <v>154</v>
      </c>
      <c r="N254" s="3">
        <v>350</v>
      </c>
      <c r="O254" s="5">
        <v>350</v>
      </c>
      <c r="P254" s="3">
        <v>24</v>
      </c>
      <c r="Q254" s="1" t="s">
        <v>160</v>
      </c>
      <c r="R254" s="3">
        <v>5</v>
      </c>
      <c r="S254" s="3">
        <v>15</v>
      </c>
      <c r="T254" s="7">
        <f t="shared" ref="T254:T264" si="272">AVERAGE(R254:S254)</f>
        <v>10</v>
      </c>
      <c r="U254" s="1" t="s">
        <v>374</v>
      </c>
      <c r="V254" s="3">
        <v>1</v>
      </c>
      <c r="W254" s="3">
        <v>1</v>
      </c>
      <c r="X254" s="3">
        <v>0</v>
      </c>
      <c r="Y254" s="3">
        <v>1</v>
      </c>
      <c r="Z254" s="3">
        <v>0</v>
      </c>
      <c r="AA254" s="3">
        <v>0</v>
      </c>
      <c r="AB254" s="3">
        <v>1</v>
      </c>
      <c r="AC254" s="3">
        <v>0</v>
      </c>
      <c r="AD254" s="3">
        <v>0</v>
      </c>
      <c r="AE254" s="3">
        <v>0</v>
      </c>
      <c r="AF254" s="3">
        <v>0</v>
      </c>
      <c r="AG254" s="1" t="s">
        <v>154</v>
      </c>
      <c r="AH254" s="1" t="s">
        <v>154</v>
      </c>
      <c r="AJ254" s="3">
        <v>350</v>
      </c>
      <c r="AK254" s="5">
        <v>350</v>
      </c>
      <c r="AL254" s="3">
        <v>24</v>
      </c>
      <c r="AM254" s="1" t="s">
        <v>160</v>
      </c>
      <c r="AN254" s="3">
        <v>5</v>
      </c>
      <c r="AO254" s="3">
        <v>15</v>
      </c>
      <c r="AP254" s="7">
        <f t="shared" ref="AP254:AP264" si="273">AVERAGE(AN254:AO254)</f>
        <v>10</v>
      </c>
      <c r="AQ254" s="1" t="s">
        <v>508</v>
      </c>
      <c r="AR254" s="3">
        <v>1</v>
      </c>
      <c r="AS254" s="3">
        <v>1</v>
      </c>
      <c r="AT254" s="3">
        <v>0</v>
      </c>
      <c r="AU254" s="3">
        <v>1</v>
      </c>
      <c r="AV254" s="3">
        <v>1</v>
      </c>
      <c r="AW254" s="3">
        <v>0</v>
      </c>
      <c r="AX254" s="3">
        <v>1</v>
      </c>
      <c r="AY254" s="3">
        <v>0</v>
      </c>
      <c r="AZ254" s="3">
        <v>0</v>
      </c>
      <c r="BA254" s="3">
        <v>0</v>
      </c>
      <c r="BB254" s="3">
        <v>0</v>
      </c>
      <c r="BC254" s="1" t="s">
        <v>154</v>
      </c>
      <c r="BD254" s="1" t="s">
        <v>154</v>
      </c>
      <c r="BF254" s="3">
        <v>100</v>
      </c>
      <c r="BG254" s="5">
        <v>100</v>
      </c>
      <c r="BH254" s="3">
        <v>15</v>
      </c>
      <c r="BI254" s="1" t="s">
        <v>160</v>
      </c>
      <c r="BJ254" s="3">
        <v>1</v>
      </c>
      <c r="BK254" s="3">
        <v>1</v>
      </c>
      <c r="BL254" s="7">
        <f t="shared" ref="BL254:BL265" si="274">AVERAGE(BJ254:BK254)</f>
        <v>1</v>
      </c>
      <c r="BM254" s="1" t="s">
        <v>158</v>
      </c>
      <c r="BN254" s="3">
        <v>1</v>
      </c>
      <c r="BO254" s="3">
        <v>1</v>
      </c>
      <c r="BP254" s="3">
        <v>0</v>
      </c>
      <c r="BQ254" s="3">
        <v>0</v>
      </c>
      <c r="BR254" s="3">
        <v>0</v>
      </c>
      <c r="BS254" s="3">
        <v>0</v>
      </c>
      <c r="BT254" s="3">
        <v>0</v>
      </c>
      <c r="BU254" s="3">
        <v>0</v>
      </c>
      <c r="BV254" s="3">
        <v>0</v>
      </c>
      <c r="BW254" s="3">
        <v>0</v>
      </c>
      <c r="BX254" s="3">
        <v>0</v>
      </c>
      <c r="BY254" s="1" t="s">
        <v>154</v>
      </c>
      <c r="BZ254" s="1" t="s">
        <v>154</v>
      </c>
      <c r="CB254" s="3">
        <v>150</v>
      </c>
      <c r="CC254" s="5">
        <v>150</v>
      </c>
      <c r="CD254" s="3">
        <v>15</v>
      </c>
      <c r="CE254" s="1" t="s">
        <v>160</v>
      </c>
      <c r="CF254" s="3">
        <v>1</v>
      </c>
      <c r="CG254" s="3">
        <v>1</v>
      </c>
      <c r="CH254" s="7">
        <f>AVERAGE(CF254:CG254)</f>
        <v>1</v>
      </c>
      <c r="CI254" s="1" t="s">
        <v>158</v>
      </c>
      <c r="CJ254" s="3">
        <v>1</v>
      </c>
      <c r="CK254" s="3">
        <v>1</v>
      </c>
      <c r="CL254" s="3">
        <v>0</v>
      </c>
      <c r="CM254" s="3">
        <v>0</v>
      </c>
      <c r="CN254" s="3">
        <v>0</v>
      </c>
      <c r="CO254" s="3">
        <v>0</v>
      </c>
      <c r="CP254" s="3">
        <v>0</v>
      </c>
      <c r="CQ254" s="3">
        <v>0</v>
      </c>
      <c r="CR254" s="3">
        <v>0</v>
      </c>
      <c r="CS254" s="3">
        <v>0</v>
      </c>
      <c r="CT254" s="3">
        <v>0</v>
      </c>
      <c r="CU254" s="1" t="s">
        <v>154</v>
      </c>
      <c r="CV254" s="1" t="s">
        <v>154</v>
      </c>
      <c r="CW254" s="3">
        <v>100</v>
      </c>
      <c r="CX254" s="3">
        <v>100</v>
      </c>
      <c r="CY254" s="4">
        <f t="shared" ref="CY254:CY262" si="275">CX254/CW254*100</f>
        <v>100</v>
      </c>
      <c r="CZ254" s="3">
        <v>15</v>
      </c>
      <c r="DA254" s="1" t="s">
        <v>160</v>
      </c>
      <c r="DB254" s="3">
        <v>1</v>
      </c>
      <c r="DC254" s="3">
        <v>1</v>
      </c>
      <c r="DD254" s="7">
        <f t="shared" ref="DD254:DD265" si="276">AVERAGE(DB254:DC254)</f>
        <v>1</v>
      </c>
      <c r="DE254" s="1" t="s">
        <v>158</v>
      </c>
      <c r="DF254" s="3">
        <v>1</v>
      </c>
      <c r="DG254" s="3">
        <v>1</v>
      </c>
      <c r="DH254" s="3">
        <v>0</v>
      </c>
      <c r="DI254" s="3">
        <v>0</v>
      </c>
      <c r="DJ254" s="3">
        <v>0</v>
      </c>
      <c r="DK254" s="3">
        <v>0</v>
      </c>
      <c r="DL254" s="3">
        <v>0</v>
      </c>
      <c r="DM254" s="3">
        <v>0</v>
      </c>
      <c r="DN254" s="3">
        <v>0</v>
      </c>
      <c r="DO254" s="3">
        <v>0</v>
      </c>
      <c r="DP254" s="3">
        <v>0</v>
      </c>
      <c r="DQ254" s="1" t="s">
        <v>154</v>
      </c>
      <c r="DR254" s="1" t="s">
        <v>154</v>
      </c>
      <c r="DT254" s="3">
        <v>70</v>
      </c>
      <c r="DU254" s="5">
        <v>70</v>
      </c>
      <c r="DV254" s="3">
        <v>15</v>
      </c>
      <c r="DW254" s="1" t="s">
        <v>160</v>
      </c>
      <c r="DX254" s="3">
        <v>1</v>
      </c>
      <c r="DY254" s="3">
        <v>1</v>
      </c>
      <c r="DZ254" s="7">
        <f t="shared" ref="DZ254:DZ265" si="277">AVERAGE(DX254:DY254)</f>
        <v>1</v>
      </c>
      <c r="EA254" s="1" t="s">
        <v>172</v>
      </c>
      <c r="EB254" s="3">
        <v>1</v>
      </c>
      <c r="EC254" s="3">
        <v>0</v>
      </c>
      <c r="ED254" s="3">
        <v>0</v>
      </c>
      <c r="EE254" s="3">
        <v>0</v>
      </c>
      <c r="EF254" s="3">
        <v>0</v>
      </c>
      <c r="EG254" s="3">
        <v>0</v>
      </c>
      <c r="EH254" s="3">
        <v>0</v>
      </c>
      <c r="EI254" s="3">
        <v>0</v>
      </c>
      <c r="EJ254" s="3">
        <v>0</v>
      </c>
      <c r="EK254" s="3">
        <v>0</v>
      </c>
      <c r="EL254" s="3">
        <v>0</v>
      </c>
      <c r="EM254" s="1" t="s">
        <v>154</v>
      </c>
      <c r="EN254" s="1" t="s">
        <v>154</v>
      </c>
      <c r="EP254" s="5">
        <v>400</v>
      </c>
      <c r="EQ254" s="3">
        <v>400</v>
      </c>
      <c r="ER254" s="3">
        <v>15</v>
      </c>
      <c r="ES254" s="1" t="s">
        <v>160</v>
      </c>
      <c r="ET254" s="3">
        <v>1</v>
      </c>
      <c r="EU254" s="3">
        <v>1</v>
      </c>
      <c r="EV254" s="7">
        <f t="shared" ref="EV254:EV265" si="278">AVERAGE(ET254:EU254)</f>
        <v>1</v>
      </c>
      <c r="EW254" s="1" t="s">
        <v>158</v>
      </c>
      <c r="EX254" s="3">
        <v>1</v>
      </c>
      <c r="EY254" s="3">
        <v>1</v>
      </c>
      <c r="EZ254" s="3">
        <v>0</v>
      </c>
      <c r="FA254" s="3">
        <v>0</v>
      </c>
      <c r="FB254" s="3">
        <v>0</v>
      </c>
      <c r="FC254" s="3">
        <v>0</v>
      </c>
      <c r="FD254" s="3">
        <v>0</v>
      </c>
      <c r="FE254" s="3">
        <v>0</v>
      </c>
      <c r="FF254" s="3">
        <v>0</v>
      </c>
      <c r="FG254" s="3">
        <v>0</v>
      </c>
      <c r="FH254" s="3">
        <v>0</v>
      </c>
      <c r="FJ254" s="1">
        <v>21908575</v>
      </c>
      <c r="FK254" s="1" t="s">
        <v>846</v>
      </c>
      <c r="FL254" s="1" t="s">
        <v>847</v>
      </c>
      <c r="FM254" s="1">
        <v>213</v>
      </c>
    </row>
    <row r="255" spans="1:169" x14ac:dyDescent="0.25">
      <c r="A255" s="1" t="s">
        <v>1004</v>
      </c>
      <c r="B255" s="1" t="s">
        <v>168</v>
      </c>
      <c r="C255" s="17" t="s">
        <v>1138</v>
      </c>
      <c r="D255" s="3" t="s">
        <v>1285</v>
      </c>
      <c r="E255" s="15" t="s">
        <v>1180</v>
      </c>
      <c r="F255" s="3" t="s">
        <v>1240</v>
      </c>
      <c r="G255" s="1" t="s">
        <v>851</v>
      </c>
      <c r="H255" s="1" t="s">
        <v>885</v>
      </c>
      <c r="I255" s="1" t="s">
        <v>165</v>
      </c>
      <c r="J255" s="1" t="s">
        <v>153</v>
      </c>
      <c r="K255" s="1" t="s">
        <v>154</v>
      </c>
      <c r="L255" s="1" t="s">
        <v>154</v>
      </c>
      <c r="N255" s="3">
        <v>350</v>
      </c>
      <c r="O255" s="5">
        <v>350</v>
      </c>
      <c r="P255" s="3">
        <v>24</v>
      </c>
      <c r="Q255" s="1" t="s">
        <v>160</v>
      </c>
      <c r="R255" s="3">
        <v>2</v>
      </c>
      <c r="S255" s="3">
        <v>16</v>
      </c>
      <c r="T255" s="7">
        <f t="shared" si="272"/>
        <v>9</v>
      </c>
      <c r="U255" s="1" t="s">
        <v>374</v>
      </c>
      <c r="V255" s="3">
        <v>1</v>
      </c>
      <c r="W255" s="3">
        <v>1</v>
      </c>
      <c r="X255" s="3">
        <v>0</v>
      </c>
      <c r="Y255" s="3">
        <v>1</v>
      </c>
      <c r="Z255" s="3">
        <v>0</v>
      </c>
      <c r="AA255" s="3">
        <v>0</v>
      </c>
      <c r="AB255" s="3">
        <v>1</v>
      </c>
      <c r="AC255" s="3">
        <v>0</v>
      </c>
      <c r="AD255" s="3">
        <v>0</v>
      </c>
      <c r="AE255" s="3">
        <v>0</v>
      </c>
      <c r="AF255" s="3">
        <v>0</v>
      </c>
      <c r="AG255" s="1" t="s">
        <v>154</v>
      </c>
      <c r="AH255" s="1" t="s">
        <v>154</v>
      </c>
      <c r="AJ255" s="3">
        <v>350</v>
      </c>
      <c r="AK255" s="5">
        <v>350</v>
      </c>
      <c r="AL255" s="3">
        <v>24</v>
      </c>
      <c r="AM255" s="1" t="s">
        <v>160</v>
      </c>
      <c r="AN255" s="3">
        <v>2</v>
      </c>
      <c r="AO255" s="3">
        <v>16</v>
      </c>
      <c r="AP255" s="7">
        <f t="shared" si="273"/>
        <v>9</v>
      </c>
      <c r="AQ255" s="1" t="s">
        <v>805</v>
      </c>
      <c r="AR255" s="3">
        <v>1</v>
      </c>
      <c r="AS255" s="3">
        <v>1</v>
      </c>
      <c r="AT255" s="3">
        <v>1</v>
      </c>
      <c r="AU255" s="3">
        <v>1</v>
      </c>
      <c r="AV255" s="3">
        <v>0</v>
      </c>
      <c r="AW255" s="3">
        <v>0</v>
      </c>
      <c r="AX255" s="3">
        <v>1</v>
      </c>
      <c r="AY255" s="3">
        <v>0</v>
      </c>
      <c r="AZ255" s="3">
        <v>0</v>
      </c>
      <c r="BA255" s="3">
        <v>0</v>
      </c>
      <c r="BB255" s="3">
        <v>0</v>
      </c>
      <c r="BC255" s="1" t="s">
        <v>154</v>
      </c>
      <c r="BD255" s="1" t="s">
        <v>154</v>
      </c>
      <c r="BF255" s="3">
        <v>100</v>
      </c>
      <c r="BG255" s="5">
        <v>100</v>
      </c>
      <c r="BH255" s="3">
        <v>15</v>
      </c>
      <c r="BI255" s="1" t="s">
        <v>160</v>
      </c>
      <c r="BJ255" s="3">
        <v>1</v>
      </c>
      <c r="BK255" s="3">
        <v>1</v>
      </c>
      <c r="BL255" s="7">
        <f t="shared" si="274"/>
        <v>1</v>
      </c>
      <c r="BM255" s="1" t="s">
        <v>172</v>
      </c>
      <c r="BN255" s="3">
        <v>1</v>
      </c>
      <c r="BO255" s="3">
        <v>0</v>
      </c>
      <c r="BP255" s="3">
        <v>0</v>
      </c>
      <c r="BQ255" s="3">
        <v>0</v>
      </c>
      <c r="BR255" s="3">
        <v>0</v>
      </c>
      <c r="BS255" s="3">
        <v>0</v>
      </c>
      <c r="BT255" s="3">
        <v>0</v>
      </c>
      <c r="BU255" s="3">
        <v>0</v>
      </c>
      <c r="BV255" s="3">
        <v>0</v>
      </c>
      <c r="BW255" s="3">
        <v>0</v>
      </c>
      <c r="BX255" s="3">
        <v>0</v>
      </c>
      <c r="BY255" s="1" t="s">
        <v>154</v>
      </c>
      <c r="BZ255" s="1" t="s">
        <v>154</v>
      </c>
      <c r="CB255" s="3">
        <v>250</v>
      </c>
      <c r="CC255" s="5">
        <v>250</v>
      </c>
      <c r="CD255" s="3">
        <v>15</v>
      </c>
      <c r="CE255" s="1" t="s">
        <v>160</v>
      </c>
      <c r="CF255" s="3">
        <v>1</v>
      </c>
      <c r="CG255" s="3">
        <v>1</v>
      </c>
      <c r="CH255" s="7">
        <f>AVERAGE(CF255:CG255)</f>
        <v>1</v>
      </c>
      <c r="CI255" s="1" t="s">
        <v>172</v>
      </c>
      <c r="CJ255" s="3">
        <v>1</v>
      </c>
      <c r="CK255" s="3">
        <v>0</v>
      </c>
      <c r="CL255" s="3">
        <v>0</v>
      </c>
      <c r="CM255" s="3">
        <v>0</v>
      </c>
      <c r="CN255" s="3">
        <v>0</v>
      </c>
      <c r="CO255" s="3">
        <v>0</v>
      </c>
      <c r="CP255" s="3">
        <v>0</v>
      </c>
      <c r="CQ255" s="3">
        <v>0</v>
      </c>
      <c r="CR255" s="3">
        <v>0</v>
      </c>
      <c r="CS255" s="3">
        <v>0</v>
      </c>
      <c r="CT255" s="3">
        <v>0</v>
      </c>
      <c r="CU255" s="1" t="s">
        <v>154</v>
      </c>
      <c r="CV255" s="1" t="s">
        <v>154</v>
      </c>
      <c r="CW255" s="3">
        <v>100</v>
      </c>
      <c r="CX255" s="3">
        <v>100</v>
      </c>
      <c r="CY255" s="4">
        <f t="shared" si="275"/>
        <v>100</v>
      </c>
      <c r="CZ255" s="3">
        <v>15</v>
      </c>
      <c r="DA255" s="1" t="s">
        <v>160</v>
      </c>
      <c r="DB255" s="3">
        <v>1</v>
      </c>
      <c r="DC255" s="3">
        <v>1</v>
      </c>
      <c r="DD255" s="7">
        <f t="shared" si="276"/>
        <v>1</v>
      </c>
      <c r="DE255" s="1" t="s">
        <v>172</v>
      </c>
      <c r="DF255" s="3">
        <v>1</v>
      </c>
      <c r="DG255" s="3">
        <v>0</v>
      </c>
      <c r="DH255" s="3">
        <v>0</v>
      </c>
      <c r="DI255" s="3">
        <v>0</v>
      </c>
      <c r="DJ255" s="3">
        <v>0</v>
      </c>
      <c r="DK255" s="3">
        <v>0</v>
      </c>
      <c r="DL255" s="3">
        <v>0</v>
      </c>
      <c r="DM255" s="3">
        <v>0</v>
      </c>
      <c r="DN255" s="3">
        <v>0</v>
      </c>
      <c r="DO255" s="3">
        <v>0</v>
      </c>
      <c r="DP255" s="3">
        <v>0</v>
      </c>
      <c r="DQ255" s="1" t="s">
        <v>154</v>
      </c>
      <c r="DR255" s="1" t="s">
        <v>154</v>
      </c>
      <c r="DT255" s="3">
        <v>70</v>
      </c>
      <c r="DU255" s="5">
        <v>70</v>
      </c>
      <c r="DV255" s="3">
        <v>15</v>
      </c>
      <c r="DW255" s="1" t="s">
        <v>160</v>
      </c>
      <c r="DX255" s="3">
        <v>1</v>
      </c>
      <c r="DY255" s="3">
        <v>2</v>
      </c>
      <c r="DZ255" s="7">
        <f t="shared" si="277"/>
        <v>1.5</v>
      </c>
      <c r="EA255" s="1" t="s">
        <v>167</v>
      </c>
      <c r="EB255" s="3">
        <v>1</v>
      </c>
      <c r="EC255" s="3">
        <v>1</v>
      </c>
      <c r="ED255" s="3">
        <v>0</v>
      </c>
      <c r="EE255" s="3">
        <v>0</v>
      </c>
      <c r="EF255" s="3">
        <v>0</v>
      </c>
      <c r="EG255" s="3">
        <v>0</v>
      </c>
      <c r="EH255" s="3">
        <v>1</v>
      </c>
      <c r="EI255" s="3">
        <v>0</v>
      </c>
      <c r="EJ255" s="3">
        <v>0</v>
      </c>
      <c r="EK255" s="3">
        <v>0</v>
      </c>
      <c r="EL255" s="3">
        <v>0</v>
      </c>
      <c r="EM255" s="1" t="s">
        <v>154</v>
      </c>
      <c r="EN255" s="1" t="s">
        <v>154</v>
      </c>
      <c r="EP255" s="5">
        <v>300</v>
      </c>
      <c r="EQ255" s="3">
        <v>300</v>
      </c>
      <c r="ER255" s="3">
        <v>15</v>
      </c>
      <c r="ES255" s="1" t="s">
        <v>160</v>
      </c>
      <c r="ET255" s="3">
        <v>1</v>
      </c>
      <c r="EU255" s="3">
        <v>2</v>
      </c>
      <c r="EV255" s="7">
        <f t="shared" si="278"/>
        <v>1.5</v>
      </c>
      <c r="EW255" s="1" t="s">
        <v>172</v>
      </c>
      <c r="EX255" s="3">
        <v>1</v>
      </c>
      <c r="EY255" s="3">
        <v>0</v>
      </c>
      <c r="EZ255" s="3">
        <v>0</v>
      </c>
      <c r="FA255" s="3">
        <v>0</v>
      </c>
      <c r="FB255" s="3">
        <v>0</v>
      </c>
      <c r="FC255" s="3">
        <v>0</v>
      </c>
      <c r="FD255" s="3">
        <v>0</v>
      </c>
      <c r="FE255" s="3">
        <v>0</v>
      </c>
      <c r="FF255" s="3">
        <v>0</v>
      </c>
      <c r="FG255" s="3">
        <v>0</v>
      </c>
      <c r="FH255" s="3">
        <v>0</v>
      </c>
      <c r="FJ255" s="1">
        <v>21914843</v>
      </c>
      <c r="FK255" s="1" t="s">
        <v>852</v>
      </c>
      <c r="FL255" s="1" t="s">
        <v>853</v>
      </c>
      <c r="FM255" s="1">
        <v>215</v>
      </c>
    </row>
    <row r="256" spans="1:169" x14ac:dyDescent="0.25">
      <c r="A256" s="1" t="s">
        <v>1005</v>
      </c>
      <c r="B256" s="1" t="s">
        <v>168</v>
      </c>
      <c r="C256" s="17" t="s">
        <v>1138</v>
      </c>
      <c r="D256" s="3" t="s">
        <v>1285</v>
      </c>
      <c r="E256" s="15" t="s">
        <v>1180</v>
      </c>
      <c r="F256" s="3" t="s">
        <v>1240</v>
      </c>
      <c r="G256" s="1" t="s">
        <v>848</v>
      </c>
      <c r="H256" s="1" t="s">
        <v>1404</v>
      </c>
      <c r="I256" s="1" t="s">
        <v>165</v>
      </c>
      <c r="J256" s="1" t="s">
        <v>153</v>
      </c>
      <c r="K256" s="1" t="s">
        <v>154</v>
      </c>
      <c r="L256" s="1" t="s">
        <v>154</v>
      </c>
      <c r="N256" s="3">
        <v>350</v>
      </c>
      <c r="O256" s="5">
        <v>350</v>
      </c>
      <c r="P256" s="3">
        <v>24</v>
      </c>
      <c r="Q256" s="1" t="s">
        <v>160</v>
      </c>
      <c r="R256" s="3">
        <v>3</v>
      </c>
      <c r="S256" s="3">
        <v>15</v>
      </c>
      <c r="T256" s="7">
        <f t="shared" si="272"/>
        <v>9</v>
      </c>
      <c r="U256" s="1" t="s">
        <v>805</v>
      </c>
      <c r="V256" s="3">
        <v>1</v>
      </c>
      <c r="W256" s="3">
        <v>1</v>
      </c>
      <c r="X256" s="3">
        <v>1</v>
      </c>
      <c r="Y256" s="3">
        <v>1</v>
      </c>
      <c r="Z256" s="3">
        <v>0</v>
      </c>
      <c r="AA256" s="3">
        <v>0</v>
      </c>
      <c r="AB256" s="3">
        <v>1</v>
      </c>
      <c r="AC256" s="3">
        <v>0</v>
      </c>
      <c r="AD256" s="3">
        <v>0</v>
      </c>
      <c r="AE256" s="3">
        <v>0</v>
      </c>
      <c r="AF256" s="3">
        <v>0</v>
      </c>
      <c r="AG256" s="1" t="s">
        <v>154</v>
      </c>
      <c r="AH256" s="1" t="s">
        <v>154</v>
      </c>
      <c r="AJ256" s="3">
        <v>350</v>
      </c>
      <c r="AK256" s="5">
        <v>350</v>
      </c>
      <c r="AL256" s="3">
        <v>24</v>
      </c>
      <c r="AM256" s="1" t="s">
        <v>160</v>
      </c>
      <c r="AN256" s="3">
        <v>3</v>
      </c>
      <c r="AO256" s="3">
        <v>15</v>
      </c>
      <c r="AP256" s="7">
        <f t="shared" si="273"/>
        <v>9</v>
      </c>
      <c r="AQ256" s="1" t="s">
        <v>805</v>
      </c>
      <c r="AR256" s="3">
        <v>1</v>
      </c>
      <c r="AS256" s="3">
        <v>1</v>
      </c>
      <c r="AT256" s="3">
        <v>1</v>
      </c>
      <c r="AU256" s="3">
        <v>1</v>
      </c>
      <c r="AV256" s="3">
        <v>0</v>
      </c>
      <c r="AW256" s="3">
        <v>0</v>
      </c>
      <c r="AX256" s="3">
        <v>1</v>
      </c>
      <c r="AY256" s="3">
        <v>0</v>
      </c>
      <c r="AZ256" s="3">
        <v>0</v>
      </c>
      <c r="BA256" s="3">
        <v>0</v>
      </c>
      <c r="BB256" s="3">
        <v>0</v>
      </c>
      <c r="BC256" s="1" t="s">
        <v>154</v>
      </c>
      <c r="BD256" s="1" t="s">
        <v>154</v>
      </c>
      <c r="BF256" s="3">
        <v>100</v>
      </c>
      <c r="BG256" s="5">
        <v>100</v>
      </c>
      <c r="BH256" s="3">
        <v>15</v>
      </c>
      <c r="BI256" s="1" t="s">
        <v>160</v>
      </c>
      <c r="BJ256" s="3">
        <v>1</v>
      </c>
      <c r="BK256" s="3">
        <v>1</v>
      </c>
      <c r="BL256" s="7">
        <f t="shared" si="274"/>
        <v>1</v>
      </c>
      <c r="BM256" s="1" t="s">
        <v>172</v>
      </c>
      <c r="BN256" s="3">
        <v>1</v>
      </c>
      <c r="BO256" s="3">
        <v>0</v>
      </c>
      <c r="BP256" s="3">
        <v>0</v>
      </c>
      <c r="BQ256" s="3">
        <v>0</v>
      </c>
      <c r="BR256" s="3">
        <v>0</v>
      </c>
      <c r="BS256" s="3">
        <v>0</v>
      </c>
      <c r="BT256" s="3">
        <v>0</v>
      </c>
      <c r="BU256" s="3">
        <v>0</v>
      </c>
      <c r="BV256" s="3">
        <v>0</v>
      </c>
      <c r="BW256" s="3">
        <v>0</v>
      </c>
      <c r="BX256" s="3">
        <v>0</v>
      </c>
      <c r="BY256" s="1" t="s">
        <v>154</v>
      </c>
      <c r="BZ256" s="1" t="s">
        <v>154</v>
      </c>
      <c r="CB256" s="3">
        <v>250</v>
      </c>
      <c r="CC256" s="5">
        <v>250</v>
      </c>
      <c r="CD256" s="3">
        <v>15</v>
      </c>
      <c r="CE256" s="1" t="s">
        <v>160</v>
      </c>
      <c r="CF256" s="3">
        <v>1</v>
      </c>
      <c r="CG256" s="3">
        <v>1</v>
      </c>
      <c r="CH256" s="7">
        <f>AVERAGE(CF256:CG256)</f>
        <v>1</v>
      </c>
      <c r="CI256" s="1" t="s">
        <v>172</v>
      </c>
      <c r="CJ256" s="3">
        <v>1</v>
      </c>
      <c r="CK256" s="3">
        <v>0</v>
      </c>
      <c r="CL256" s="3">
        <v>0</v>
      </c>
      <c r="CM256" s="3">
        <v>0</v>
      </c>
      <c r="CN256" s="3">
        <v>0</v>
      </c>
      <c r="CO256" s="3">
        <v>0</v>
      </c>
      <c r="CP256" s="3">
        <v>0</v>
      </c>
      <c r="CQ256" s="3">
        <v>0</v>
      </c>
      <c r="CR256" s="3">
        <v>0</v>
      </c>
      <c r="CS256" s="3">
        <v>0</v>
      </c>
      <c r="CT256" s="3">
        <v>0</v>
      </c>
      <c r="CU256" s="1" t="s">
        <v>154</v>
      </c>
      <c r="CV256" s="1" t="s">
        <v>154</v>
      </c>
      <c r="CW256" s="3">
        <v>100</v>
      </c>
      <c r="CX256" s="3">
        <v>100</v>
      </c>
      <c r="CY256" s="4">
        <f t="shared" si="275"/>
        <v>100</v>
      </c>
      <c r="CZ256" s="3">
        <v>15</v>
      </c>
      <c r="DA256" s="1" t="s">
        <v>160</v>
      </c>
      <c r="DB256" s="3">
        <v>1</v>
      </c>
      <c r="DC256" s="3">
        <v>1</v>
      </c>
      <c r="DD256" s="7">
        <f t="shared" si="276"/>
        <v>1</v>
      </c>
      <c r="DE256" s="1" t="s">
        <v>172</v>
      </c>
      <c r="DF256" s="3">
        <v>1</v>
      </c>
      <c r="DG256" s="3">
        <v>0</v>
      </c>
      <c r="DH256" s="3">
        <v>0</v>
      </c>
      <c r="DI256" s="3">
        <v>0</v>
      </c>
      <c r="DJ256" s="3">
        <v>0</v>
      </c>
      <c r="DK256" s="3">
        <v>0</v>
      </c>
      <c r="DL256" s="3">
        <v>0</v>
      </c>
      <c r="DM256" s="3">
        <v>0</v>
      </c>
      <c r="DN256" s="3">
        <v>0</v>
      </c>
      <c r="DO256" s="3">
        <v>0</v>
      </c>
      <c r="DP256" s="3">
        <v>0</v>
      </c>
      <c r="DQ256" s="1" t="s">
        <v>154</v>
      </c>
      <c r="DR256" s="1" t="s">
        <v>154</v>
      </c>
      <c r="DT256" s="3">
        <v>70</v>
      </c>
      <c r="DU256" s="5">
        <v>70</v>
      </c>
      <c r="DV256" s="3">
        <v>15</v>
      </c>
      <c r="DW256" s="1" t="s">
        <v>160</v>
      </c>
      <c r="DX256" s="3">
        <v>1</v>
      </c>
      <c r="DY256" s="3">
        <v>1</v>
      </c>
      <c r="DZ256" s="7">
        <f t="shared" si="277"/>
        <v>1</v>
      </c>
      <c r="EA256" s="1" t="s">
        <v>172</v>
      </c>
      <c r="EB256" s="3">
        <v>1</v>
      </c>
      <c r="EC256" s="3">
        <v>0</v>
      </c>
      <c r="ED256" s="3">
        <v>0</v>
      </c>
      <c r="EE256" s="3">
        <v>0</v>
      </c>
      <c r="EF256" s="3">
        <v>0</v>
      </c>
      <c r="EG256" s="3">
        <v>0</v>
      </c>
      <c r="EH256" s="3">
        <v>0</v>
      </c>
      <c r="EI256" s="3">
        <v>0</v>
      </c>
      <c r="EJ256" s="3">
        <v>0</v>
      </c>
      <c r="EK256" s="3">
        <v>0</v>
      </c>
      <c r="EL256" s="3">
        <v>0</v>
      </c>
      <c r="EM256" s="1" t="s">
        <v>154</v>
      </c>
      <c r="EN256" s="1" t="s">
        <v>154</v>
      </c>
      <c r="EP256" s="5">
        <v>300</v>
      </c>
      <c r="EQ256" s="3">
        <v>300</v>
      </c>
      <c r="ER256" s="3">
        <v>15</v>
      </c>
      <c r="ES256" s="1" t="s">
        <v>160</v>
      </c>
      <c r="ET256" s="3">
        <v>1</v>
      </c>
      <c r="EU256" s="3">
        <v>1</v>
      </c>
      <c r="EV256" s="7">
        <f t="shared" si="278"/>
        <v>1</v>
      </c>
      <c r="EW256" s="1" t="s">
        <v>172</v>
      </c>
      <c r="EX256" s="3">
        <v>1</v>
      </c>
      <c r="EY256" s="3">
        <v>0</v>
      </c>
      <c r="EZ256" s="3">
        <v>0</v>
      </c>
      <c r="FA256" s="3">
        <v>0</v>
      </c>
      <c r="FB256" s="3">
        <v>0</v>
      </c>
      <c r="FC256" s="3">
        <v>0</v>
      </c>
      <c r="FD256" s="3">
        <v>0</v>
      </c>
      <c r="FE256" s="3">
        <v>0</v>
      </c>
      <c r="FF256" s="3">
        <v>0</v>
      </c>
      <c r="FG256" s="3">
        <v>0</v>
      </c>
      <c r="FH256" s="3">
        <v>0</v>
      </c>
      <c r="FJ256" s="1">
        <v>21914842</v>
      </c>
      <c r="FK256" s="1" t="s">
        <v>849</v>
      </c>
      <c r="FL256" s="1" t="s">
        <v>850</v>
      </c>
      <c r="FM256" s="1">
        <v>214</v>
      </c>
    </row>
    <row r="257" spans="1:169" x14ac:dyDescent="0.25">
      <c r="A257" s="1" t="s">
        <v>1075</v>
      </c>
      <c r="B257" s="1" t="s">
        <v>151</v>
      </c>
      <c r="C257" s="1" t="s">
        <v>1141</v>
      </c>
      <c r="D257" s="3" t="s">
        <v>1289</v>
      </c>
      <c r="E257" s="15" t="s">
        <v>1202</v>
      </c>
      <c r="F257" s="3" t="s">
        <v>1263</v>
      </c>
      <c r="G257" s="1" t="s">
        <v>638</v>
      </c>
      <c r="H257" s="1" t="s">
        <v>1395</v>
      </c>
      <c r="I257" s="1" t="s">
        <v>162</v>
      </c>
      <c r="J257" s="1" t="s">
        <v>159</v>
      </c>
      <c r="K257" s="1" t="s">
        <v>154</v>
      </c>
      <c r="L257" s="1" t="s">
        <v>154</v>
      </c>
      <c r="N257" s="3">
        <v>380</v>
      </c>
      <c r="O257" s="5">
        <v>380</v>
      </c>
      <c r="P257" s="3">
        <v>22</v>
      </c>
      <c r="Q257" s="1" t="s">
        <v>160</v>
      </c>
      <c r="R257" s="3">
        <v>2</v>
      </c>
      <c r="S257" s="3">
        <v>5</v>
      </c>
      <c r="T257" s="7">
        <f t="shared" si="272"/>
        <v>3.5</v>
      </c>
      <c r="U257" s="1" t="s">
        <v>605</v>
      </c>
      <c r="V257" s="3">
        <v>1</v>
      </c>
      <c r="W257" s="3">
        <v>1</v>
      </c>
      <c r="X257" s="3">
        <v>0</v>
      </c>
      <c r="Y257" s="3">
        <v>1</v>
      </c>
      <c r="Z257" s="3">
        <v>1</v>
      </c>
      <c r="AA257" s="3">
        <v>0</v>
      </c>
      <c r="AB257" s="3">
        <v>0</v>
      </c>
      <c r="AC257" s="3">
        <v>0</v>
      </c>
      <c r="AD257" s="3">
        <v>0</v>
      </c>
      <c r="AE257" s="3">
        <v>0</v>
      </c>
      <c r="AF257" s="3">
        <v>0</v>
      </c>
      <c r="AG257" s="1" t="s">
        <v>154</v>
      </c>
      <c r="AH257" s="1" t="s">
        <v>154</v>
      </c>
      <c r="AJ257" s="3">
        <v>380</v>
      </c>
      <c r="AK257" s="5">
        <v>380</v>
      </c>
      <c r="AL257" s="3">
        <v>22</v>
      </c>
      <c r="AM257" s="1" t="s">
        <v>160</v>
      </c>
      <c r="AN257" s="3">
        <v>2</v>
      </c>
      <c r="AO257" s="3">
        <v>5</v>
      </c>
      <c r="AP257" s="7">
        <f t="shared" si="273"/>
        <v>3.5</v>
      </c>
      <c r="AQ257" s="1" t="s">
        <v>605</v>
      </c>
      <c r="AR257" s="3">
        <v>1</v>
      </c>
      <c r="AS257" s="3">
        <v>1</v>
      </c>
      <c r="AT257" s="3">
        <v>0</v>
      </c>
      <c r="AU257" s="3">
        <v>1</v>
      </c>
      <c r="AV257" s="3">
        <v>1</v>
      </c>
      <c r="AW257" s="3">
        <v>0</v>
      </c>
      <c r="AX257" s="3">
        <v>0</v>
      </c>
      <c r="AY257" s="3">
        <v>0</v>
      </c>
      <c r="AZ257" s="3">
        <v>0</v>
      </c>
      <c r="BA257" s="3">
        <v>0</v>
      </c>
      <c r="BB257" s="3">
        <v>0</v>
      </c>
      <c r="BC257" s="1" t="s">
        <v>154</v>
      </c>
      <c r="BD257" s="1" t="s">
        <v>154</v>
      </c>
      <c r="BF257" s="3">
        <v>100</v>
      </c>
      <c r="BG257" s="5">
        <v>100</v>
      </c>
      <c r="BH257" s="3">
        <v>22</v>
      </c>
      <c r="BI257" s="1" t="s">
        <v>160</v>
      </c>
      <c r="BJ257" s="3">
        <v>2</v>
      </c>
      <c r="BK257" s="3">
        <v>3</v>
      </c>
      <c r="BL257" s="7">
        <f t="shared" si="274"/>
        <v>2.5</v>
      </c>
      <c r="BM257" s="1" t="s">
        <v>158</v>
      </c>
      <c r="BN257" s="3">
        <v>1</v>
      </c>
      <c r="BO257" s="3">
        <v>1</v>
      </c>
      <c r="BP257" s="3">
        <v>0</v>
      </c>
      <c r="BQ257" s="3">
        <v>0</v>
      </c>
      <c r="BR257" s="3">
        <v>0</v>
      </c>
      <c r="BS257" s="3">
        <v>0</v>
      </c>
      <c r="BT257" s="3">
        <v>0</v>
      </c>
      <c r="BU257" s="3">
        <v>0</v>
      </c>
      <c r="BV257" s="3">
        <v>0</v>
      </c>
      <c r="BW257" s="3">
        <v>0</v>
      </c>
      <c r="BX257" s="3">
        <v>0</v>
      </c>
      <c r="BY257" s="1" t="s">
        <v>157</v>
      </c>
      <c r="CH257" s="7"/>
      <c r="CU257" s="1" t="s">
        <v>154</v>
      </c>
      <c r="CV257" s="1" t="s">
        <v>154</v>
      </c>
      <c r="CW257" s="3">
        <v>75</v>
      </c>
      <c r="CX257" s="3">
        <v>80</v>
      </c>
      <c r="CY257" s="11">
        <f t="shared" si="275"/>
        <v>106.66666666666667</v>
      </c>
      <c r="CZ257" s="3">
        <v>22</v>
      </c>
      <c r="DA257" s="1" t="s">
        <v>160</v>
      </c>
      <c r="DB257" s="3">
        <v>2</v>
      </c>
      <c r="DC257" s="3">
        <v>3</v>
      </c>
      <c r="DD257" s="7">
        <f t="shared" si="276"/>
        <v>2.5</v>
      </c>
      <c r="DE257" s="1" t="s">
        <v>158</v>
      </c>
      <c r="DF257" s="3">
        <v>1</v>
      </c>
      <c r="DG257" s="3">
        <v>1</v>
      </c>
      <c r="DH257" s="3">
        <v>0</v>
      </c>
      <c r="DI257" s="3">
        <v>0</v>
      </c>
      <c r="DJ257" s="3">
        <v>0</v>
      </c>
      <c r="DK257" s="3">
        <v>0</v>
      </c>
      <c r="DL257" s="3">
        <v>0</v>
      </c>
      <c r="DM257" s="3">
        <v>0</v>
      </c>
      <c r="DN257" s="3">
        <v>0</v>
      </c>
      <c r="DO257" s="3">
        <v>0</v>
      </c>
      <c r="DP257" s="3">
        <v>0</v>
      </c>
      <c r="DQ257" s="1" t="s">
        <v>154</v>
      </c>
      <c r="DR257" s="1" t="s">
        <v>154</v>
      </c>
      <c r="DT257" s="3">
        <v>100</v>
      </c>
      <c r="DU257" s="5">
        <v>100</v>
      </c>
      <c r="DV257" s="3">
        <v>22</v>
      </c>
      <c r="DW257" s="1" t="s">
        <v>160</v>
      </c>
      <c r="DX257" s="3">
        <v>2</v>
      </c>
      <c r="DY257" s="3">
        <v>3</v>
      </c>
      <c r="DZ257" s="7">
        <f t="shared" si="277"/>
        <v>2.5</v>
      </c>
      <c r="EA257" s="1" t="s">
        <v>158</v>
      </c>
      <c r="EB257" s="3">
        <v>1</v>
      </c>
      <c r="EC257" s="3">
        <v>1</v>
      </c>
      <c r="ED257" s="3">
        <v>0</v>
      </c>
      <c r="EE257" s="3">
        <v>0</v>
      </c>
      <c r="EF257" s="3">
        <v>0</v>
      </c>
      <c r="EG257" s="3">
        <v>0</v>
      </c>
      <c r="EH257" s="3">
        <v>0</v>
      </c>
      <c r="EI257" s="3">
        <v>0</v>
      </c>
      <c r="EJ257" s="3">
        <v>0</v>
      </c>
      <c r="EK257" s="3">
        <v>0</v>
      </c>
      <c r="EL257" s="3">
        <v>0</v>
      </c>
      <c r="EM257" s="1" t="s">
        <v>154</v>
      </c>
      <c r="EN257" s="1" t="s">
        <v>154</v>
      </c>
      <c r="EP257" s="5">
        <v>390</v>
      </c>
      <c r="EQ257" s="3">
        <v>390</v>
      </c>
      <c r="ER257" s="3">
        <v>22</v>
      </c>
      <c r="ES257" s="1" t="s">
        <v>160</v>
      </c>
      <c r="ET257" s="3">
        <v>2</v>
      </c>
      <c r="EU257" s="3">
        <v>3</v>
      </c>
      <c r="EV257" s="7">
        <f t="shared" si="278"/>
        <v>2.5</v>
      </c>
      <c r="EW257" s="1" t="s">
        <v>158</v>
      </c>
      <c r="EX257" s="3">
        <v>1</v>
      </c>
      <c r="EY257" s="3">
        <v>1</v>
      </c>
      <c r="EZ257" s="3">
        <v>0</v>
      </c>
      <c r="FA257" s="3">
        <v>0</v>
      </c>
      <c r="FB257" s="3">
        <v>0</v>
      </c>
      <c r="FC257" s="3">
        <v>0</v>
      </c>
      <c r="FD257" s="3">
        <v>0</v>
      </c>
      <c r="FE257" s="3">
        <v>0</v>
      </c>
      <c r="FF257" s="3">
        <v>0</v>
      </c>
      <c r="FG257" s="3">
        <v>0</v>
      </c>
      <c r="FH257" s="3">
        <v>0</v>
      </c>
      <c r="FI257" s="1" t="s">
        <v>619</v>
      </c>
      <c r="FJ257" s="1">
        <v>21859929</v>
      </c>
      <c r="FK257" s="1" t="s">
        <v>639</v>
      </c>
      <c r="FL257" s="1" t="s">
        <v>640</v>
      </c>
      <c r="FM257" s="1">
        <v>143</v>
      </c>
    </row>
    <row r="258" spans="1:169" x14ac:dyDescent="0.25">
      <c r="A258" s="1" t="s">
        <v>1076</v>
      </c>
      <c r="B258" s="1" t="s">
        <v>151</v>
      </c>
      <c r="C258" s="1" t="s">
        <v>1141</v>
      </c>
      <c r="D258" s="3" t="s">
        <v>1289</v>
      </c>
      <c r="E258" s="15" t="s">
        <v>1202</v>
      </c>
      <c r="F258" s="3" t="s">
        <v>1263</v>
      </c>
      <c r="G258" s="1" t="s">
        <v>641</v>
      </c>
      <c r="H258" s="1" t="s">
        <v>1395</v>
      </c>
      <c r="I258" s="1" t="s">
        <v>162</v>
      </c>
      <c r="J258" s="1" t="s">
        <v>159</v>
      </c>
      <c r="K258" s="1" t="s">
        <v>154</v>
      </c>
      <c r="L258" s="1" t="s">
        <v>154</v>
      </c>
      <c r="N258" s="3">
        <v>370</v>
      </c>
      <c r="O258" s="5">
        <v>370</v>
      </c>
      <c r="P258" s="3">
        <v>22</v>
      </c>
      <c r="Q258" s="1" t="s">
        <v>160</v>
      </c>
      <c r="R258" s="3">
        <v>2</v>
      </c>
      <c r="S258" s="3">
        <v>5</v>
      </c>
      <c r="T258" s="7">
        <f t="shared" si="272"/>
        <v>3.5</v>
      </c>
      <c r="U258" s="1" t="s">
        <v>605</v>
      </c>
      <c r="V258" s="3">
        <v>1</v>
      </c>
      <c r="W258" s="3">
        <v>1</v>
      </c>
      <c r="X258" s="3">
        <v>0</v>
      </c>
      <c r="Y258" s="3">
        <v>1</v>
      </c>
      <c r="Z258" s="3">
        <v>1</v>
      </c>
      <c r="AA258" s="3">
        <v>0</v>
      </c>
      <c r="AB258" s="3">
        <v>0</v>
      </c>
      <c r="AC258" s="3">
        <v>0</v>
      </c>
      <c r="AD258" s="3">
        <v>0</v>
      </c>
      <c r="AE258" s="3">
        <v>0</v>
      </c>
      <c r="AF258" s="3">
        <v>0</v>
      </c>
      <c r="AG258" s="1" t="s">
        <v>154</v>
      </c>
      <c r="AH258" s="1" t="s">
        <v>154</v>
      </c>
      <c r="AJ258" s="3">
        <v>380</v>
      </c>
      <c r="AK258" s="5">
        <v>380</v>
      </c>
      <c r="AL258" s="3">
        <v>22</v>
      </c>
      <c r="AM258" s="1" t="s">
        <v>160</v>
      </c>
      <c r="AN258" s="3">
        <v>2</v>
      </c>
      <c r="AO258" s="3">
        <v>5</v>
      </c>
      <c r="AP258" s="7">
        <f t="shared" si="273"/>
        <v>3.5</v>
      </c>
      <c r="AQ258" s="1" t="s">
        <v>605</v>
      </c>
      <c r="AR258" s="3">
        <v>1</v>
      </c>
      <c r="AS258" s="3">
        <v>1</v>
      </c>
      <c r="AT258" s="3">
        <v>0</v>
      </c>
      <c r="AU258" s="3">
        <v>1</v>
      </c>
      <c r="AV258" s="3">
        <v>1</v>
      </c>
      <c r="AW258" s="3">
        <v>0</v>
      </c>
      <c r="AX258" s="3">
        <v>0</v>
      </c>
      <c r="AY258" s="3">
        <v>0</v>
      </c>
      <c r="AZ258" s="3">
        <v>0</v>
      </c>
      <c r="BA258" s="3">
        <v>0</v>
      </c>
      <c r="BB258" s="3">
        <v>0</v>
      </c>
      <c r="BC258" s="1" t="s">
        <v>154</v>
      </c>
      <c r="BD258" s="1" t="s">
        <v>154</v>
      </c>
      <c r="BF258" s="3">
        <v>80</v>
      </c>
      <c r="BG258" s="5">
        <v>80</v>
      </c>
      <c r="BH258" s="3">
        <v>22</v>
      </c>
      <c r="BI258" s="1" t="s">
        <v>160</v>
      </c>
      <c r="BJ258" s="3">
        <v>2</v>
      </c>
      <c r="BK258" s="3">
        <v>3</v>
      </c>
      <c r="BL258" s="7">
        <f t="shared" si="274"/>
        <v>2.5</v>
      </c>
      <c r="BM258" s="1" t="s">
        <v>158</v>
      </c>
      <c r="BN258" s="3">
        <v>1</v>
      </c>
      <c r="BO258" s="3">
        <v>1</v>
      </c>
      <c r="BP258" s="3">
        <v>0</v>
      </c>
      <c r="BQ258" s="3">
        <v>0</v>
      </c>
      <c r="BR258" s="3">
        <v>0</v>
      </c>
      <c r="BS258" s="3">
        <v>0</v>
      </c>
      <c r="BT258" s="3">
        <v>0</v>
      </c>
      <c r="BU258" s="3">
        <v>0</v>
      </c>
      <c r="BV258" s="3">
        <v>0</v>
      </c>
      <c r="BW258" s="3">
        <v>0</v>
      </c>
      <c r="BX258" s="3">
        <v>0</v>
      </c>
      <c r="BY258" s="1" t="s">
        <v>157</v>
      </c>
      <c r="CH258" s="7"/>
      <c r="CU258" s="1" t="s">
        <v>154</v>
      </c>
      <c r="CV258" s="1" t="s">
        <v>154</v>
      </c>
      <c r="CW258" s="3">
        <v>80</v>
      </c>
      <c r="CX258" s="3">
        <v>100</v>
      </c>
      <c r="CY258" s="11">
        <f t="shared" si="275"/>
        <v>125</v>
      </c>
      <c r="CZ258" s="3">
        <v>22</v>
      </c>
      <c r="DA258" s="1" t="s">
        <v>160</v>
      </c>
      <c r="DB258" s="3">
        <v>2</v>
      </c>
      <c r="DC258" s="3">
        <v>3</v>
      </c>
      <c r="DD258" s="7">
        <f t="shared" si="276"/>
        <v>2.5</v>
      </c>
      <c r="DE258" s="1" t="s">
        <v>158</v>
      </c>
      <c r="DF258" s="3">
        <v>1</v>
      </c>
      <c r="DG258" s="3">
        <v>1</v>
      </c>
      <c r="DH258" s="3">
        <v>0</v>
      </c>
      <c r="DI258" s="3">
        <v>0</v>
      </c>
      <c r="DJ258" s="3">
        <v>0</v>
      </c>
      <c r="DK258" s="3">
        <v>0</v>
      </c>
      <c r="DL258" s="3">
        <v>0</v>
      </c>
      <c r="DM258" s="3">
        <v>0</v>
      </c>
      <c r="DN258" s="3">
        <v>0</v>
      </c>
      <c r="DO258" s="3">
        <v>0</v>
      </c>
      <c r="DP258" s="3">
        <v>0</v>
      </c>
      <c r="DQ258" s="1" t="s">
        <v>154</v>
      </c>
      <c r="DR258" s="1" t="s">
        <v>154</v>
      </c>
      <c r="DT258" s="3">
        <v>100</v>
      </c>
      <c r="DU258" s="5">
        <v>100</v>
      </c>
      <c r="DV258" s="3">
        <v>22</v>
      </c>
      <c r="DW258" s="1" t="s">
        <v>160</v>
      </c>
      <c r="DX258" s="3">
        <v>2</v>
      </c>
      <c r="DY258" s="3">
        <v>3</v>
      </c>
      <c r="DZ258" s="7">
        <f t="shared" si="277"/>
        <v>2.5</v>
      </c>
      <c r="EA258" s="1" t="s">
        <v>158</v>
      </c>
      <c r="EB258" s="3">
        <v>1</v>
      </c>
      <c r="EC258" s="3">
        <v>1</v>
      </c>
      <c r="ED258" s="3">
        <v>0</v>
      </c>
      <c r="EE258" s="3">
        <v>0</v>
      </c>
      <c r="EF258" s="3">
        <v>0</v>
      </c>
      <c r="EG258" s="3">
        <v>0</v>
      </c>
      <c r="EH258" s="3">
        <v>0</v>
      </c>
      <c r="EI258" s="3">
        <v>0</v>
      </c>
      <c r="EJ258" s="3">
        <v>0</v>
      </c>
      <c r="EK258" s="3">
        <v>0</v>
      </c>
      <c r="EL258" s="3">
        <v>0</v>
      </c>
      <c r="EM258" s="1" t="s">
        <v>154</v>
      </c>
      <c r="EN258" s="1" t="s">
        <v>154</v>
      </c>
      <c r="EP258" s="5">
        <v>380</v>
      </c>
      <c r="EQ258" s="3">
        <v>380</v>
      </c>
      <c r="ER258" s="3">
        <v>22</v>
      </c>
      <c r="ES258" s="1" t="s">
        <v>160</v>
      </c>
      <c r="ET258" s="3">
        <v>2</v>
      </c>
      <c r="EU258" s="3">
        <v>3</v>
      </c>
      <c r="EV258" s="7">
        <f t="shared" si="278"/>
        <v>2.5</v>
      </c>
      <c r="EW258" s="1" t="s">
        <v>158</v>
      </c>
      <c r="EX258" s="3">
        <v>1</v>
      </c>
      <c r="EY258" s="3">
        <v>1</v>
      </c>
      <c r="EZ258" s="3">
        <v>0</v>
      </c>
      <c r="FA258" s="3">
        <v>0</v>
      </c>
      <c r="FB258" s="3">
        <v>0</v>
      </c>
      <c r="FC258" s="3">
        <v>0</v>
      </c>
      <c r="FD258" s="3">
        <v>0</v>
      </c>
      <c r="FE258" s="3">
        <v>0</v>
      </c>
      <c r="FF258" s="3">
        <v>0</v>
      </c>
      <c r="FG258" s="3">
        <v>0</v>
      </c>
      <c r="FH258" s="3">
        <v>0</v>
      </c>
      <c r="FI258" s="1" t="s">
        <v>619</v>
      </c>
      <c r="FJ258" s="1">
        <v>21859930</v>
      </c>
      <c r="FK258" s="1" t="s">
        <v>642</v>
      </c>
      <c r="FL258" s="1" t="s">
        <v>643</v>
      </c>
      <c r="FM258" s="1">
        <v>144</v>
      </c>
    </row>
    <row r="259" spans="1:169" x14ac:dyDescent="0.25">
      <c r="A259" s="1" t="s">
        <v>1077</v>
      </c>
      <c r="B259" s="1" t="s">
        <v>151</v>
      </c>
      <c r="C259" s="17" t="s">
        <v>1141</v>
      </c>
      <c r="D259" s="3" t="s">
        <v>1289</v>
      </c>
      <c r="E259" s="15" t="s">
        <v>1202</v>
      </c>
      <c r="F259" s="3" t="s">
        <v>1263</v>
      </c>
      <c r="G259" s="1" t="s">
        <v>638</v>
      </c>
      <c r="H259" s="1" t="s">
        <v>731</v>
      </c>
      <c r="I259" s="1" t="s">
        <v>162</v>
      </c>
      <c r="J259" s="1" t="s">
        <v>159</v>
      </c>
      <c r="K259" s="1" t="s">
        <v>154</v>
      </c>
      <c r="L259" s="1" t="s">
        <v>154</v>
      </c>
      <c r="N259" s="3">
        <v>370</v>
      </c>
      <c r="O259" s="5">
        <v>370</v>
      </c>
      <c r="P259" s="3">
        <v>22</v>
      </c>
      <c r="Q259" s="1" t="s">
        <v>160</v>
      </c>
      <c r="R259" s="3">
        <v>2</v>
      </c>
      <c r="S259" s="3">
        <v>3</v>
      </c>
      <c r="T259" s="7">
        <f t="shared" si="272"/>
        <v>2.5</v>
      </c>
      <c r="U259" s="1" t="s">
        <v>605</v>
      </c>
      <c r="V259" s="3">
        <v>1</v>
      </c>
      <c r="W259" s="3">
        <v>1</v>
      </c>
      <c r="X259" s="3">
        <v>0</v>
      </c>
      <c r="Y259" s="3">
        <v>1</v>
      </c>
      <c r="Z259" s="3">
        <v>1</v>
      </c>
      <c r="AA259" s="3">
        <v>0</v>
      </c>
      <c r="AB259" s="3">
        <v>0</v>
      </c>
      <c r="AC259" s="3">
        <v>0</v>
      </c>
      <c r="AD259" s="3">
        <v>0</v>
      </c>
      <c r="AE259" s="3">
        <v>0</v>
      </c>
      <c r="AF259" s="3">
        <v>0</v>
      </c>
      <c r="AG259" s="1" t="s">
        <v>154</v>
      </c>
      <c r="AH259" s="1" t="s">
        <v>154</v>
      </c>
      <c r="AJ259" s="3">
        <v>380</v>
      </c>
      <c r="AK259" s="5">
        <v>380</v>
      </c>
      <c r="AL259" s="3">
        <v>22</v>
      </c>
      <c r="AM259" s="1" t="s">
        <v>160</v>
      </c>
      <c r="AN259" s="3">
        <v>2</v>
      </c>
      <c r="AO259" s="3">
        <v>5</v>
      </c>
      <c r="AP259" s="7">
        <f t="shared" si="273"/>
        <v>3.5</v>
      </c>
      <c r="AQ259" s="1" t="s">
        <v>605</v>
      </c>
      <c r="AR259" s="3">
        <v>1</v>
      </c>
      <c r="AS259" s="3">
        <v>1</v>
      </c>
      <c r="AT259" s="3">
        <v>0</v>
      </c>
      <c r="AU259" s="3">
        <v>1</v>
      </c>
      <c r="AV259" s="3">
        <v>1</v>
      </c>
      <c r="AW259" s="3">
        <v>0</v>
      </c>
      <c r="AX259" s="3">
        <v>0</v>
      </c>
      <c r="AY259" s="3">
        <v>0</v>
      </c>
      <c r="AZ259" s="3">
        <v>0</v>
      </c>
      <c r="BA259" s="3">
        <v>0</v>
      </c>
      <c r="BB259" s="3">
        <v>0</v>
      </c>
      <c r="BC259" s="1" t="s">
        <v>154</v>
      </c>
      <c r="BD259" s="1" t="s">
        <v>154</v>
      </c>
      <c r="BF259" s="3">
        <v>90</v>
      </c>
      <c r="BG259" s="5">
        <v>90</v>
      </c>
      <c r="BH259" s="3">
        <v>22</v>
      </c>
      <c r="BI259" s="1" t="s">
        <v>160</v>
      </c>
      <c r="BJ259" s="3">
        <v>2</v>
      </c>
      <c r="BK259" s="3">
        <v>3</v>
      </c>
      <c r="BL259" s="7">
        <f t="shared" si="274"/>
        <v>2.5</v>
      </c>
      <c r="BM259" s="1" t="s">
        <v>158</v>
      </c>
      <c r="BN259" s="3">
        <v>1</v>
      </c>
      <c r="BO259" s="3">
        <v>1</v>
      </c>
      <c r="BP259" s="3">
        <v>0</v>
      </c>
      <c r="BQ259" s="3">
        <v>0</v>
      </c>
      <c r="BR259" s="3">
        <v>0</v>
      </c>
      <c r="BS259" s="3">
        <v>0</v>
      </c>
      <c r="BT259" s="3">
        <v>0</v>
      </c>
      <c r="BU259" s="3">
        <v>0</v>
      </c>
      <c r="BV259" s="3">
        <v>0</v>
      </c>
      <c r="BW259" s="3">
        <v>0</v>
      </c>
      <c r="BX259" s="3">
        <v>0</v>
      </c>
      <c r="BY259" s="1" t="s">
        <v>157</v>
      </c>
      <c r="CH259" s="7"/>
      <c r="CU259" s="1" t="s">
        <v>154</v>
      </c>
      <c r="CV259" s="1" t="s">
        <v>154</v>
      </c>
      <c r="CW259" s="3">
        <v>80</v>
      </c>
      <c r="CX259" s="3">
        <v>100</v>
      </c>
      <c r="CY259" s="11">
        <f t="shared" si="275"/>
        <v>125</v>
      </c>
      <c r="CZ259" s="3">
        <v>22</v>
      </c>
      <c r="DA259" s="1" t="s">
        <v>160</v>
      </c>
      <c r="DB259" s="3">
        <v>2</v>
      </c>
      <c r="DC259" s="3">
        <v>3</v>
      </c>
      <c r="DD259" s="7">
        <f t="shared" si="276"/>
        <v>2.5</v>
      </c>
      <c r="DE259" s="1" t="s">
        <v>158</v>
      </c>
      <c r="DF259" s="3">
        <v>1</v>
      </c>
      <c r="DG259" s="3">
        <v>1</v>
      </c>
      <c r="DH259" s="3">
        <v>0</v>
      </c>
      <c r="DI259" s="3">
        <v>0</v>
      </c>
      <c r="DJ259" s="3">
        <v>0</v>
      </c>
      <c r="DK259" s="3">
        <v>0</v>
      </c>
      <c r="DL259" s="3">
        <v>0</v>
      </c>
      <c r="DM259" s="3">
        <v>0</v>
      </c>
      <c r="DN259" s="3">
        <v>0</v>
      </c>
      <c r="DO259" s="3">
        <v>0</v>
      </c>
      <c r="DP259" s="3">
        <v>0</v>
      </c>
      <c r="DQ259" s="1" t="s">
        <v>154</v>
      </c>
      <c r="DR259" s="1" t="s">
        <v>154</v>
      </c>
      <c r="DT259" s="3">
        <v>100</v>
      </c>
      <c r="DU259" s="5">
        <v>100</v>
      </c>
      <c r="DV259" s="3">
        <v>22</v>
      </c>
      <c r="DW259" s="1" t="s">
        <v>160</v>
      </c>
      <c r="DX259" s="3">
        <v>2</v>
      </c>
      <c r="DY259" s="3">
        <v>3</v>
      </c>
      <c r="DZ259" s="7">
        <f t="shared" si="277"/>
        <v>2.5</v>
      </c>
      <c r="EA259" s="1" t="s">
        <v>158</v>
      </c>
      <c r="EB259" s="3">
        <v>1</v>
      </c>
      <c r="EC259" s="3">
        <v>1</v>
      </c>
      <c r="ED259" s="3">
        <v>0</v>
      </c>
      <c r="EE259" s="3">
        <v>0</v>
      </c>
      <c r="EF259" s="3">
        <v>0</v>
      </c>
      <c r="EG259" s="3">
        <v>0</v>
      </c>
      <c r="EH259" s="3">
        <v>0</v>
      </c>
      <c r="EI259" s="3">
        <v>0</v>
      </c>
      <c r="EJ259" s="3">
        <v>0</v>
      </c>
      <c r="EK259" s="3">
        <v>0</v>
      </c>
      <c r="EL259" s="3">
        <v>0</v>
      </c>
      <c r="EM259" s="1" t="s">
        <v>154</v>
      </c>
      <c r="EN259" s="1" t="s">
        <v>154</v>
      </c>
      <c r="EP259" s="5">
        <v>400</v>
      </c>
      <c r="EQ259" s="3">
        <v>400</v>
      </c>
      <c r="ER259" s="3">
        <v>22</v>
      </c>
      <c r="ES259" s="1" t="s">
        <v>160</v>
      </c>
      <c r="ET259" s="3">
        <v>2</v>
      </c>
      <c r="EU259" s="3">
        <v>3</v>
      </c>
      <c r="EV259" s="7">
        <f t="shared" si="278"/>
        <v>2.5</v>
      </c>
      <c r="EW259" s="1" t="s">
        <v>158</v>
      </c>
      <c r="EX259" s="3">
        <v>1</v>
      </c>
      <c r="EY259" s="3">
        <v>1</v>
      </c>
      <c r="EZ259" s="3">
        <v>0</v>
      </c>
      <c r="FA259" s="3">
        <v>0</v>
      </c>
      <c r="FB259" s="3">
        <v>0</v>
      </c>
      <c r="FC259" s="3">
        <v>0</v>
      </c>
      <c r="FD259" s="3">
        <v>0</v>
      </c>
      <c r="FE259" s="3">
        <v>0</v>
      </c>
      <c r="FF259" s="3">
        <v>0</v>
      </c>
      <c r="FG259" s="3">
        <v>0</v>
      </c>
      <c r="FH259" s="3">
        <v>0</v>
      </c>
      <c r="FI259" s="1" t="s">
        <v>619</v>
      </c>
      <c r="FJ259" s="1">
        <v>21859931</v>
      </c>
      <c r="FK259" s="1" t="s">
        <v>644</v>
      </c>
      <c r="FL259" s="1" t="s">
        <v>645</v>
      </c>
      <c r="FM259" s="1">
        <v>145</v>
      </c>
    </row>
    <row r="260" spans="1:169" x14ac:dyDescent="0.25">
      <c r="A260" s="1" t="s">
        <v>1090</v>
      </c>
      <c r="B260" s="1" t="s">
        <v>168</v>
      </c>
      <c r="C260" s="1" t="s">
        <v>1141</v>
      </c>
      <c r="D260" s="3" t="s">
        <v>1289</v>
      </c>
      <c r="E260" s="15" t="s">
        <v>1202</v>
      </c>
      <c r="F260" s="3" t="s">
        <v>1263</v>
      </c>
      <c r="G260" s="1" t="s">
        <v>638</v>
      </c>
      <c r="H260" s="1" t="s">
        <v>512</v>
      </c>
      <c r="I260" s="1" t="s">
        <v>162</v>
      </c>
      <c r="J260" s="1" t="s">
        <v>159</v>
      </c>
      <c r="K260" s="1" t="s">
        <v>154</v>
      </c>
      <c r="L260" s="1" t="s">
        <v>154</v>
      </c>
      <c r="N260" s="3">
        <v>370</v>
      </c>
      <c r="O260" s="5">
        <v>370</v>
      </c>
      <c r="P260" s="3">
        <v>22</v>
      </c>
      <c r="Q260" s="1" t="s">
        <v>160</v>
      </c>
      <c r="R260" s="3">
        <v>2</v>
      </c>
      <c r="S260" s="3">
        <v>5</v>
      </c>
      <c r="T260" s="7">
        <f t="shared" si="272"/>
        <v>3.5</v>
      </c>
      <c r="U260" s="1" t="s">
        <v>156</v>
      </c>
      <c r="V260" s="3">
        <v>1</v>
      </c>
      <c r="W260" s="3">
        <v>0</v>
      </c>
      <c r="X260" s="3">
        <v>0</v>
      </c>
      <c r="Y260" s="3">
        <v>1</v>
      </c>
      <c r="Z260" s="3">
        <v>1</v>
      </c>
      <c r="AA260" s="3">
        <v>0</v>
      </c>
      <c r="AB260" s="3">
        <v>0</v>
      </c>
      <c r="AC260" s="3">
        <v>0</v>
      </c>
      <c r="AD260" s="3">
        <v>0</v>
      </c>
      <c r="AE260" s="3">
        <v>0</v>
      </c>
      <c r="AF260" s="3">
        <v>0</v>
      </c>
      <c r="AG260" s="1" t="s">
        <v>154</v>
      </c>
      <c r="AH260" s="1" t="s">
        <v>154</v>
      </c>
      <c r="AJ260" s="3">
        <v>380</v>
      </c>
      <c r="AK260" s="5">
        <v>380</v>
      </c>
      <c r="AL260" s="3">
        <v>22</v>
      </c>
      <c r="AM260" s="1" t="s">
        <v>160</v>
      </c>
      <c r="AN260" s="3">
        <v>2</v>
      </c>
      <c r="AO260" s="3">
        <v>5</v>
      </c>
      <c r="AP260" s="7">
        <f t="shared" si="273"/>
        <v>3.5</v>
      </c>
      <c r="AQ260" s="1" t="s">
        <v>700</v>
      </c>
      <c r="AR260" s="3">
        <v>0</v>
      </c>
      <c r="AS260" s="3">
        <v>1</v>
      </c>
      <c r="AT260" s="3">
        <v>0</v>
      </c>
      <c r="AU260" s="3">
        <v>1</v>
      </c>
      <c r="AV260" s="3">
        <v>1</v>
      </c>
      <c r="AW260" s="3">
        <v>0</v>
      </c>
      <c r="AX260" s="3">
        <v>0</v>
      </c>
      <c r="AY260" s="3">
        <v>0</v>
      </c>
      <c r="AZ260" s="3">
        <v>0</v>
      </c>
      <c r="BA260" s="3">
        <v>0</v>
      </c>
      <c r="BB260" s="3">
        <v>0</v>
      </c>
      <c r="BC260" s="1" t="s">
        <v>154</v>
      </c>
      <c r="BD260" s="1" t="s">
        <v>154</v>
      </c>
      <c r="BF260" s="3">
        <v>80</v>
      </c>
      <c r="BG260" s="5">
        <v>80</v>
      </c>
      <c r="BH260" s="3">
        <v>22</v>
      </c>
      <c r="BI260" s="1" t="s">
        <v>160</v>
      </c>
      <c r="BJ260" s="3">
        <v>1</v>
      </c>
      <c r="BK260" s="3">
        <v>3</v>
      </c>
      <c r="BL260" s="7">
        <f t="shared" si="274"/>
        <v>2</v>
      </c>
      <c r="BM260" s="1" t="s">
        <v>376</v>
      </c>
      <c r="BN260" s="3">
        <v>0</v>
      </c>
      <c r="BO260" s="3">
        <v>1</v>
      </c>
      <c r="BP260" s="3">
        <v>0</v>
      </c>
      <c r="BQ260" s="3">
        <v>0</v>
      </c>
      <c r="BR260" s="3">
        <v>0</v>
      </c>
      <c r="BS260" s="3">
        <v>0</v>
      </c>
      <c r="BT260" s="3">
        <v>0</v>
      </c>
      <c r="BU260" s="3">
        <v>0</v>
      </c>
      <c r="BV260" s="3">
        <v>0</v>
      </c>
      <c r="BW260" s="3">
        <v>0</v>
      </c>
      <c r="BX260" s="3">
        <v>0</v>
      </c>
      <c r="BY260" s="1" t="s">
        <v>157</v>
      </c>
      <c r="CH260" s="7"/>
      <c r="CU260" s="1" t="s">
        <v>154</v>
      </c>
      <c r="CV260" s="1" t="s">
        <v>154</v>
      </c>
      <c r="CW260" s="3">
        <v>80</v>
      </c>
      <c r="CX260" s="3">
        <v>100</v>
      </c>
      <c r="CY260" s="11">
        <f t="shared" si="275"/>
        <v>125</v>
      </c>
      <c r="CZ260" s="3">
        <v>22</v>
      </c>
      <c r="DA260" s="1" t="s">
        <v>160</v>
      </c>
      <c r="DB260" s="3">
        <v>1</v>
      </c>
      <c r="DC260" s="3">
        <v>3</v>
      </c>
      <c r="DD260" s="7">
        <f t="shared" si="276"/>
        <v>2</v>
      </c>
      <c r="DE260" s="1" t="s">
        <v>172</v>
      </c>
      <c r="DF260" s="3">
        <v>1</v>
      </c>
      <c r="DG260" s="3">
        <v>0</v>
      </c>
      <c r="DH260" s="3">
        <v>0</v>
      </c>
      <c r="DI260" s="3">
        <v>0</v>
      </c>
      <c r="DJ260" s="3">
        <v>0</v>
      </c>
      <c r="DK260" s="3">
        <v>0</v>
      </c>
      <c r="DL260" s="3">
        <v>0</v>
      </c>
      <c r="DM260" s="3">
        <v>0</v>
      </c>
      <c r="DN260" s="3">
        <v>0</v>
      </c>
      <c r="DO260" s="3">
        <v>0</v>
      </c>
      <c r="DP260" s="3">
        <v>0</v>
      </c>
      <c r="DQ260" s="1" t="s">
        <v>154</v>
      </c>
      <c r="DR260" s="1" t="s">
        <v>154</v>
      </c>
      <c r="DT260" s="3">
        <v>90</v>
      </c>
      <c r="DU260" s="5">
        <v>90</v>
      </c>
      <c r="DV260" s="3">
        <v>22</v>
      </c>
      <c r="DW260" s="1" t="s">
        <v>160</v>
      </c>
      <c r="DX260" s="3">
        <v>1</v>
      </c>
      <c r="DY260" s="3">
        <v>3</v>
      </c>
      <c r="DZ260" s="7">
        <f t="shared" si="277"/>
        <v>2</v>
      </c>
      <c r="EA260" s="1" t="s">
        <v>172</v>
      </c>
      <c r="EB260" s="3">
        <v>1</v>
      </c>
      <c r="EC260" s="3">
        <v>0</v>
      </c>
      <c r="ED260" s="3">
        <v>0</v>
      </c>
      <c r="EE260" s="3">
        <v>0</v>
      </c>
      <c r="EF260" s="3">
        <v>0</v>
      </c>
      <c r="EG260" s="3">
        <v>0</v>
      </c>
      <c r="EH260" s="3">
        <v>0</v>
      </c>
      <c r="EI260" s="3">
        <v>0</v>
      </c>
      <c r="EJ260" s="3">
        <v>0</v>
      </c>
      <c r="EK260" s="3">
        <v>0</v>
      </c>
      <c r="EL260" s="3">
        <v>0</v>
      </c>
      <c r="EM260" s="1" t="s">
        <v>154</v>
      </c>
      <c r="EN260" s="1" t="s">
        <v>154</v>
      </c>
      <c r="EP260" s="5">
        <v>350</v>
      </c>
      <c r="EQ260" s="3">
        <v>350</v>
      </c>
      <c r="ER260" s="3">
        <v>22</v>
      </c>
      <c r="ES260" s="1" t="s">
        <v>160</v>
      </c>
      <c r="ET260" s="3">
        <v>1</v>
      </c>
      <c r="EU260" s="3">
        <v>3</v>
      </c>
      <c r="EV260" s="7">
        <f t="shared" si="278"/>
        <v>2</v>
      </c>
      <c r="EW260" s="1" t="s">
        <v>376</v>
      </c>
      <c r="EX260" s="3">
        <v>0</v>
      </c>
      <c r="EY260" s="3">
        <v>1</v>
      </c>
      <c r="EZ260" s="3">
        <v>0</v>
      </c>
      <c r="FA260" s="3">
        <v>0</v>
      </c>
      <c r="FB260" s="3">
        <v>0</v>
      </c>
      <c r="FC260" s="3">
        <v>0</v>
      </c>
      <c r="FD260" s="3">
        <v>0</v>
      </c>
      <c r="FE260" s="3">
        <v>0</v>
      </c>
      <c r="FF260" s="3">
        <v>0</v>
      </c>
      <c r="FG260" s="3">
        <v>0</v>
      </c>
      <c r="FH260" s="3">
        <v>0</v>
      </c>
      <c r="FI260" s="1" t="s">
        <v>619</v>
      </c>
      <c r="FJ260" s="1">
        <v>21890943</v>
      </c>
      <c r="FK260" s="1" t="s">
        <v>706</v>
      </c>
      <c r="FL260" s="1" t="s">
        <v>707</v>
      </c>
      <c r="FM260" s="1">
        <v>170</v>
      </c>
    </row>
    <row r="261" spans="1:169" x14ac:dyDescent="0.25">
      <c r="A261" s="1" t="s">
        <v>1091</v>
      </c>
      <c r="B261" s="1" t="s">
        <v>168</v>
      </c>
      <c r="C261" s="1" t="s">
        <v>1141</v>
      </c>
      <c r="D261" s="3" t="s">
        <v>1289</v>
      </c>
      <c r="E261" s="15" t="s">
        <v>1202</v>
      </c>
      <c r="F261" s="3" t="s">
        <v>1263</v>
      </c>
      <c r="G261" s="1" t="s">
        <v>638</v>
      </c>
      <c r="H261" s="1" t="s">
        <v>1397</v>
      </c>
      <c r="I261" s="1" t="s">
        <v>162</v>
      </c>
      <c r="J261" s="1" t="s">
        <v>159</v>
      </c>
      <c r="K261" s="1" t="s">
        <v>154</v>
      </c>
      <c r="L261" s="1" t="s">
        <v>154</v>
      </c>
      <c r="N261" s="3">
        <v>370</v>
      </c>
      <c r="O261" s="5">
        <v>370</v>
      </c>
      <c r="P261" s="3">
        <v>18</v>
      </c>
      <c r="Q261" s="1" t="s">
        <v>160</v>
      </c>
      <c r="R261" s="3">
        <v>2</v>
      </c>
      <c r="S261" s="3">
        <v>6</v>
      </c>
      <c r="T261" s="7">
        <f t="shared" si="272"/>
        <v>4</v>
      </c>
      <c r="U261" s="1" t="s">
        <v>708</v>
      </c>
      <c r="V261" s="3">
        <v>0</v>
      </c>
      <c r="W261" s="3">
        <v>1</v>
      </c>
      <c r="X261" s="3">
        <v>0</v>
      </c>
      <c r="Y261" s="3">
        <v>1</v>
      </c>
      <c r="Z261" s="3">
        <v>0</v>
      </c>
      <c r="AA261" s="3">
        <v>0</v>
      </c>
      <c r="AB261" s="3">
        <v>1</v>
      </c>
      <c r="AC261" s="3">
        <v>0</v>
      </c>
      <c r="AD261" s="3">
        <v>0</v>
      </c>
      <c r="AE261" s="3">
        <v>0</v>
      </c>
      <c r="AF261" s="3">
        <v>0</v>
      </c>
      <c r="AG261" s="1" t="s">
        <v>154</v>
      </c>
      <c r="AH261" s="1" t="s">
        <v>154</v>
      </c>
      <c r="AJ261" s="3">
        <v>380</v>
      </c>
      <c r="AK261" s="5">
        <v>380</v>
      </c>
      <c r="AL261" s="3">
        <v>18</v>
      </c>
      <c r="AM261" s="1" t="s">
        <v>160</v>
      </c>
      <c r="AN261" s="3">
        <v>3</v>
      </c>
      <c r="AO261" s="3">
        <v>6</v>
      </c>
      <c r="AP261" s="7">
        <f t="shared" si="273"/>
        <v>4.5</v>
      </c>
      <c r="AQ261" s="1" t="s">
        <v>708</v>
      </c>
      <c r="AR261" s="3">
        <v>0</v>
      </c>
      <c r="AS261" s="3">
        <v>1</v>
      </c>
      <c r="AT261" s="3">
        <v>0</v>
      </c>
      <c r="AU261" s="3">
        <v>1</v>
      </c>
      <c r="AV261" s="3">
        <v>0</v>
      </c>
      <c r="AW261" s="3">
        <v>0</v>
      </c>
      <c r="AX261" s="3">
        <v>1</v>
      </c>
      <c r="AY261" s="3">
        <v>0</v>
      </c>
      <c r="AZ261" s="3">
        <v>0</v>
      </c>
      <c r="BA261" s="3">
        <v>0</v>
      </c>
      <c r="BB261" s="3">
        <v>0</v>
      </c>
      <c r="BC261" s="1" t="s">
        <v>154</v>
      </c>
      <c r="BD261" s="1" t="s">
        <v>154</v>
      </c>
      <c r="BF261" s="3">
        <v>90</v>
      </c>
      <c r="BG261" s="5">
        <v>90</v>
      </c>
      <c r="BH261" s="3">
        <v>22</v>
      </c>
      <c r="BI261" s="1" t="s">
        <v>160</v>
      </c>
      <c r="BJ261" s="3">
        <v>1</v>
      </c>
      <c r="BK261" s="3">
        <v>2</v>
      </c>
      <c r="BL261" s="7">
        <f t="shared" si="274"/>
        <v>1.5</v>
      </c>
      <c r="BM261" s="1" t="s">
        <v>376</v>
      </c>
      <c r="BN261" s="3">
        <v>0</v>
      </c>
      <c r="BO261" s="3">
        <v>1</v>
      </c>
      <c r="BP261" s="3">
        <v>0</v>
      </c>
      <c r="BQ261" s="3">
        <v>0</v>
      </c>
      <c r="BR261" s="3">
        <v>0</v>
      </c>
      <c r="BS261" s="3">
        <v>0</v>
      </c>
      <c r="BT261" s="3">
        <v>0</v>
      </c>
      <c r="BU261" s="3">
        <v>0</v>
      </c>
      <c r="BV261" s="3">
        <v>0</v>
      </c>
      <c r="BW261" s="3">
        <v>0</v>
      </c>
      <c r="BX261" s="3">
        <v>0</v>
      </c>
      <c r="BY261" s="1" t="s">
        <v>157</v>
      </c>
      <c r="CH261" s="7"/>
      <c r="CU261" s="1" t="s">
        <v>154</v>
      </c>
      <c r="CV261" s="1" t="s">
        <v>154</v>
      </c>
      <c r="CW261" s="3">
        <v>75</v>
      </c>
      <c r="CX261" s="3">
        <v>80</v>
      </c>
      <c r="CY261" s="11">
        <f t="shared" si="275"/>
        <v>106.66666666666667</v>
      </c>
      <c r="CZ261" s="3">
        <v>22</v>
      </c>
      <c r="DA261" s="1" t="s">
        <v>160</v>
      </c>
      <c r="DB261" s="3">
        <v>1</v>
      </c>
      <c r="DC261" s="3">
        <v>2</v>
      </c>
      <c r="DD261" s="7">
        <f t="shared" si="276"/>
        <v>1.5</v>
      </c>
      <c r="DE261" s="1" t="s">
        <v>376</v>
      </c>
      <c r="DF261" s="3">
        <v>0</v>
      </c>
      <c r="DG261" s="3">
        <v>1</v>
      </c>
      <c r="DH261" s="3">
        <v>0</v>
      </c>
      <c r="DI261" s="3">
        <v>0</v>
      </c>
      <c r="DJ261" s="3">
        <v>0</v>
      </c>
      <c r="DK261" s="3">
        <v>0</v>
      </c>
      <c r="DL261" s="3">
        <v>0</v>
      </c>
      <c r="DM261" s="3">
        <v>0</v>
      </c>
      <c r="DN261" s="3">
        <v>0</v>
      </c>
      <c r="DO261" s="3">
        <v>0</v>
      </c>
      <c r="DP261" s="3">
        <v>0</v>
      </c>
      <c r="DQ261" s="1" t="s">
        <v>154</v>
      </c>
      <c r="DR261" s="1" t="s">
        <v>154</v>
      </c>
      <c r="DT261" s="3">
        <v>80</v>
      </c>
      <c r="DU261" s="5">
        <v>80</v>
      </c>
      <c r="DV261" s="3">
        <v>22</v>
      </c>
      <c r="DW261" s="1" t="s">
        <v>160</v>
      </c>
      <c r="DX261" s="3">
        <v>1</v>
      </c>
      <c r="DY261" s="3">
        <v>2</v>
      </c>
      <c r="DZ261" s="7">
        <f t="shared" si="277"/>
        <v>1.5</v>
      </c>
      <c r="EA261" s="1" t="s">
        <v>376</v>
      </c>
      <c r="EB261" s="3">
        <v>0</v>
      </c>
      <c r="EC261" s="3">
        <v>1</v>
      </c>
      <c r="ED261" s="3">
        <v>0</v>
      </c>
      <c r="EE261" s="3">
        <v>0</v>
      </c>
      <c r="EF261" s="3">
        <v>0</v>
      </c>
      <c r="EG261" s="3">
        <v>0</v>
      </c>
      <c r="EH261" s="3">
        <v>0</v>
      </c>
      <c r="EI261" s="3">
        <v>0</v>
      </c>
      <c r="EJ261" s="3">
        <v>0</v>
      </c>
      <c r="EK261" s="3">
        <v>0</v>
      </c>
      <c r="EL261" s="3">
        <v>0</v>
      </c>
      <c r="EM261" s="1" t="s">
        <v>154</v>
      </c>
      <c r="EN261" s="1" t="s">
        <v>154</v>
      </c>
      <c r="EP261" s="5">
        <v>350</v>
      </c>
      <c r="EQ261" s="3">
        <v>350</v>
      </c>
      <c r="ER261" s="3">
        <v>22</v>
      </c>
      <c r="ES261" s="1" t="s">
        <v>160</v>
      </c>
      <c r="ET261" s="3">
        <v>1</v>
      </c>
      <c r="EU261" s="3">
        <v>2</v>
      </c>
      <c r="EV261" s="7">
        <f t="shared" si="278"/>
        <v>1.5</v>
      </c>
      <c r="EW261" s="1" t="s">
        <v>376</v>
      </c>
      <c r="EX261" s="3">
        <v>0</v>
      </c>
      <c r="EY261" s="3">
        <v>1</v>
      </c>
      <c r="EZ261" s="3">
        <v>0</v>
      </c>
      <c r="FA261" s="3">
        <v>0</v>
      </c>
      <c r="FB261" s="3">
        <v>0</v>
      </c>
      <c r="FC261" s="3">
        <v>0</v>
      </c>
      <c r="FD261" s="3">
        <v>0</v>
      </c>
      <c r="FE261" s="3">
        <v>0</v>
      </c>
      <c r="FF261" s="3">
        <v>0</v>
      </c>
      <c r="FG261" s="3">
        <v>0</v>
      </c>
      <c r="FH261" s="3">
        <v>0</v>
      </c>
      <c r="FI261" s="1" t="s">
        <v>619</v>
      </c>
      <c r="FJ261" s="1">
        <v>21890944</v>
      </c>
      <c r="FK261" s="1" t="s">
        <v>709</v>
      </c>
      <c r="FL261" s="1" t="s">
        <v>710</v>
      </c>
      <c r="FM261" s="1">
        <v>171</v>
      </c>
    </row>
    <row r="262" spans="1:169" x14ac:dyDescent="0.25">
      <c r="A262" s="1" t="s">
        <v>1092</v>
      </c>
      <c r="B262" s="1" t="s">
        <v>168</v>
      </c>
      <c r="C262" s="1" t="s">
        <v>1141</v>
      </c>
      <c r="D262" s="3" t="s">
        <v>1289</v>
      </c>
      <c r="E262" s="15" t="s">
        <v>1202</v>
      </c>
      <c r="F262" s="3" t="s">
        <v>1263</v>
      </c>
      <c r="G262" s="1" t="s">
        <v>638</v>
      </c>
      <c r="H262" s="1" t="s">
        <v>1397</v>
      </c>
      <c r="I262" s="1" t="s">
        <v>162</v>
      </c>
      <c r="J262" s="1" t="s">
        <v>159</v>
      </c>
      <c r="K262" s="1" t="s">
        <v>154</v>
      </c>
      <c r="L262" s="1" t="s">
        <v>154</v>
      </c>
      <c r="N262" s="3">
        <v>370</v>
      </c>
      <c r="O262" s="5">
        <v>370</v>
      </c>
      <c r="P262" s="3">
        <v>18</v>
      </c>
      <c r="Q262" s="1" t="s">
        <v>160</v>
      </c>
      <c r="R262" s="3">
        <v>2</v>
      </c>
      <c r="S262" s="3">
        <v>6</v>
      </c>
      <c r="T262" s="7">
        <f t="shared" si="272"/>
        <v>4</v>
      </c>
      <c r="U262" s="1" t="s">
        <v>708</v>
      </c>
      <c r="V262" s="3">
        <v>0</v>
      </c>
      <c r="W262" s="3">
        <v>1</v>
      </c>
      <c r="X262" s="3">
        <v>0</v>
      </c>
      <c r="Y262" s="3">
        <v>1</v>
      </c>
      <c r="Z262" s="3">
        <v>0</v>
      </c>
      <c r="AA262" s="3">
        <v>0</v>
      </c>
      <c r="AB262" s="3">
        <v>1</v>
      </c>
      <c r="AC262" s="3">
        <v>0</v>
      </c>
      <c r="AD262" s="3">
        <v>0</v>
      </c>
      <c r="AE262" s="3">
        <v>0</v>
      </c>
      <c r="AF262" s="3">
        <v>0</v>
      </c>
      <c r="AG262" s="1" t="s">
        <v>154</v>
      </c>
      <c r="AH262" s="1" t="s">
        <v>154</v>
      </c>
      <c r="AJ262" s="3">
        <v>380</v>
      </c>
      <c r="AK262" s="5">
        <v>380</v>
      </c>
      <c r="AL262" s="3">
        <v>18</v>
      </c>
      <c r="AM262" s="1" t="s">
        <v>160</v>
      </c>
      <c r="AN262" s="3">
        <v>2</v>
      </c>
      <c r="AO262" s="3">
        <v>5</v>
      </c>
      <c r="AP262" s="7">
        <f t="shared" si="273"/>
        <v>3.5</v>
      </c>
      <c r="AQ262" s="1" t="s">
        <v>236</v>
      </c>
      <c r="AR262" s="3">
        <v>1</v>
      </c>
      <c r="AS262" s="3">
        <v>0</v>
      </c>
      <c r="AT262" s="3">
        <v>0</v>
      </c>
      <c r="AU262" s="3">
        <v>1</v>
      </c>
      <c r="AV262" s="3">
        <v>0</v>
      </c>
      <c r="AW262" s="3">
        <v>0</v>
      </c>
      <c r="AX262" s="3">
        <v>1</v>
      </c>
      <c r="AY262" s="3">
        <v>0</v>
      </c>
      <c r="AZ262" s="3">
        <v>0</v>
      </c>
      <c r="BA262" s="3">
        <v>0</v>
      </c>
      <c r="BB262" s="3">
        <v>0</v>
      </c>
      <c r="BC262" s="1" t="s">
        <v>154</v>
      </c>
      <c r="BD262" s="1" t="s">
        <v>154</v>
      </c>
      <c r="BF262" s="3">
        <v>80</v>
      </c>
      <c r="BG262" s="5">
        <v>80</v>
      </c>
      <c r="BH262" s="3">
        <v>22</v>
      </c>
      <c r="BI262" s="1" t="s">
        <v>160</v>
      </c>
      <c r="BJ262" s="3">
        <v>1</v>
      </c>
      <c r="BK262" s="3">
        <v>2</v>
      </c>
      <c r="BL262" s="7">
        <f t="shared" si="274"/>
        <v>1.5</v>
      </c>
      <c r="BM262" s="1" t="s">
        <v>376</v>
      </c>
      <c r="BN262" s="3">
        <v>0</v>
      </c>
      <c r="BO262" s="3">
        <v>1</v>
      </c>
      <c r="BP262" s="3">
        <v>0</v>
      </c>
      <c r="BQ262" s="3">
        <v>0</v>
      </c>
      <c r="BR262" s="3">
        <v>0</v>
      </c>
      <c r="BS262" s="3">
        <v>0</v>
      </c>
      <c r="BT262" s="3">
        <v>0</v>
      </c>
      <c r="BU262" s="3">
        <v>0</v>
      </c>
      <c r="BV262" s="3">
        <v>0</v>
      </c>
      <c r="BW262" s="3">
        <v>0</v>
      </c>
      <c r="BX262" s="3">
        <v>0</v>
      </c>
      <c r="BY262" s="1" t="s">
        <v>157</v>
      </c>
      <c r="CH262" s="7"/>
      <c r="CU262" s="1" t="s">
        <v>154</v>
      </c>
      <c r="CV262" s="1" t="s">
        <v>154</v>
      </c>
      <c r="CW262" s="3">
        <v>75</v>
      </c>
      <c r="CX262" s="3">
        <v>80</v>
      </c>
      <c r="CY262" s="11">
        <f t="shared" si="275"/>
        <v>106.66666666666667</v>
      </c>
      <c r="CZ262" s="3">
        <v>22</v>
      </c>
      <c r="DA262" s="1" t="s">
        <v>160</v>
      </c>
      <c r="DB262" s="3">
        <v>1</v>
      </c>
      <c r="DC262" s="3">
        <v>2</v>
      </c>
      <c r="DD262" s="7">
        <f t="shared" si="276"/>
        <v>1.5</v>
      </c>
      <c r="DE262" s="1" t="s">
        <v>376</v>
      </c>
      <c r="DF262" s="3">
        <v>0</v>
      </c>
      <c r="DG262" s="3">
        <v>1</v>
      </c>
      <c r="DH262" s="3">
        <v>0</v>
      </c>
      <c r="DI262" s="3">
        <v>0</v>
      </c>
      <c r="DJ262" s="3">
        <v>0</v>
      </c>
      <c r="DK262" s="3">
        <v>0</v>
      </c>
      <c r="DL262" s="3">
        <v>0</v>
      </c>
      <c r="DM262" s="3">
        <v>0</v>
      </c>
      <c r="DN262" s="3">
        <v>0</v>
      </c>
      <c r="DO262" s="3">
        <v>0</v>
      </c>
      <c r="DP262" s="3">
        <v>0</v>
      </c>
      <c r="DQ262" s="1" t="s">
        <v>154</v>
      </c>
      <c r="DR262" s="1" t="s">
        <v>154</v>
      </c>
      <c r="DT262" s="3">
        <v>90</v>
      </c>
      <c r="DU262" s="5">
        <v>90</v>
      </c>
      <c r="DV262" s="3">
        <v>22</v>
      </c>
      <c r="DW262" s="1" t="s">
        <v>160</v>
      </c>
      <c r="DX262" s="3">
        <v>1</v>
      </c>
      <c r="DY262" s="3">
        <v>2</v>
      </c>
      <c r="DZ262" s="7">
        <f t="shared" si="277"/>
        <v>1.5</v>
      </c>
      <c r="EA262" s="1" t="s">
        <v>376</v>
      </c>
      <c r="EB262" s="3">
        <v>0</v>
      </c>
      <c r="EC262" s="3">
        <v>1</v>
      </c>
      <c r="ED262" s="3">
        <v>0</v>
      </c>
      <c r="EE262" s="3">
        <v>0</v>
      </c>
      <c r="EF262" s="3">
        <v>0</v>
      </c>
      <c r="EG262" s="3">
        <v>0</v>
      </c>
      <c r="EH262" s="3">
        <v>0</v>
      </c>
      <c r="EI262" s="3">
        <v>0</v>
      </c>
      <c r="EJ262" s="3">
        <v>0</v>
      </c>
      <c r="EK262" s="3">
        <v>0</v>
      </c>
      <c r="EL262" s="3">
        <v>0</v>
      </c>
      <c r="EM262" s="1" t="s">
        <v>154</v>
      </c>
      <c r="EN262" s="1" t="s">
        <v>157</v>
      </c>
      <c r="EO262" s="3">
        <v>12</v>
      </c>
      <c r="EP262" s="5">
        <v>400</v>
      </c>
      <c r="EQ262" s="9">
        <f>EP262/EO262*10</f>
        <v>333.33333333333337</v>
      </c>
      <c r="ER262" s="3">
        <v>22</v>
      </c>
      <c r="ES262" s="1" t="s">
        <v>160</v>
      </c>
      <c r="ET262" s="3">
        <v>1</v>
      </c>
      <c r="EU262" s="3">
        <v>2</v>
      </c>
      <c r="EV262" s="7">
        <f t="shared" si="278"/>
        <v>1.5</v>
      </c>
      <c r="EW262" s="1" t="s">
        <v>172</v>
      </c>
      <c r="EX262" s="3">
        <v>1</v>
      </c>
      <c r="EY262" s="3">
        <v>0</v>
      </c>
      <c r="EZ262" s="3">
        <v>0</v>
      </c>
      <c r="FA262" s="3">
        <v>0</v>
      </c>
      <c r="FB262" s="3">
        <v>0</v>
      </c>
      <c r="FC262" s="3">
        <v>0</v>
      </c>
      <c r="FD262" s="3">
        <v>0</v>
      </c>
      <c r="FE262" s="3">
        <v>0</v>
      </c>
      <c r="FF262" s="3">
        <v>0</v>
      </c>
      <c r="FG262" s="3">
        <v>0</v>
      </c>
      <c r="FH262" s="3">
        <v>0</v>
      </c>
      <c r="FI262" s="1" t="s">
        <v>619</v>
      </c>
      <c r="FJ262" s="1">
        <v>21890945</v>
      </c>
      <c r="FK262" s="1" t="s">
        <v>711</v>
      </c>
      <c r="FL262" s="1" t="s">
        <v>712</v>
      </c>
      <c r="FM262" s="1">
        <v>172</v>
      </c>
    </row>
    <row r="263" spans="1:169" x14ac:dyDescent="0.25">
      <c r="A263" s="1" t="s">
        <v>962</v>
      </c>
      <c r="B263" s="1" t="s">
        <v>679</v>
      </c>
      <c r="C263" s="1" t="s">
        <v>1138</v>
      </c>
      <c r="D263" s="3" t="s">
        <v>1285</v>
      </c>
      <c r="E263" s="15" t="s">
        <v>1175</v>
      </c>
      <c r="F263" s="3" t="s">
        <v>1235</v>
      </c>
      <c r="G263" s="1" t="s">
        <v>808</v>
      </c>
      <c r="H263" s="1" t="s">
        <v>1394</v>
      </c>
      <c r="I263" s="1" t="s">
        <v>162</v>
      </c>
      <c r="J263" s="1" t="s">
        <v>159</v>
      </c>
      <c r="K263" s="1" t="s">
        <v>154</v>
      </c>
      <c r="L263" s="1" t="s">
        <v>154</v>
      </c>
      <c r="N263" s="3">
        <v>400</v>
      </c>
      <c r="O263" s="5">
        <v>400</v>
      </c>
      <c r="P263" s="3">
        <v>15</v>
      </c>
      <c r="Q263" s="1" t="s">
        <v>160</v>
      </c>
      <c r="R263" s="3">
        <v>1</v>
      </c>
      <c r="S263" s="3">
        <v>1</v>
      </c>
      <c r="T263" s="7">
        <f t="shared" si="272"/>
        <v>1</v>
      </c>
      <c r="U263" s="1" t="s">
        <v>374</v>
      </c>
      <c r="V263" s="3">
        <v>1</v>
      </c>
      <c r="W263" s="3">
        <v>1</v>
      </c>
      <c r="X263" s="3">
        <v>0</v>
      </c>
      <c r="Y263" s="3">
        <v>1</v>
      </c>
      <c r="Z263" s="3">
        <v>0</v>
      </c>
      <c r="AA263" s="3">
        <v>0</v>
      </c>
      <c r="AB263" s="3">
        <v>1</v>
      </c>
      <c r="AC263" s="3">
        <v>0</v>
      </c>
      <c r="AD263" s="3">
        <v>0</v>
      </c>
      <c r="AE263" s="3">
        <v>0</v>
      </c>
      <c r="AF263" s="3">
        <v>0</v>
      </c>
      <c r="AG263" s="1" t="s">
        <v>154</v>
      </c>
      <c r="AH263" s="1" t="s">
        <v>154</v>
      </c>
      <c r="AJ263" s="3">
        <v>400</v>
      </c>
      <c r="AK263" s="5">
        <v>400</v>
      </c>
      <c r="AL263" s="3">
        <v>15</v>
      </c>
      <c r="AM263" s="1" t="s">
        <v>160</v>
      </c>
      <c r="AN263" s="3">
        <v>1</v>
      </c>
      <c r="AO263" s="3">
        <v>1</v>
      </c>
      <c r="AP263" s="7">
        <f t="shared" si="273"/>
        <v>1</v>
      </c>
      <c r="AQ263" s="1" t="s">
        <v>805</v>
      </c>
      <c r="AR263" s="3">
        <v>1</v>
      </c>
      <c r="AS263" s="3">
        <v>1</v>
      </c>
      <c r="AT263" s="3">
        <v>1</v>
      </c>
      <c r="AU263" s="3">
        <v>1</v>
      </c>
      <c r="AV263" s="3">
        <v>0</v>
      </c>
      <c r="AW263" s="3">
        <v>0</v>
      </c>
      <c r="AX263" s="3">
        <v>1</v>
      </c>
      <c r="AY263" s="3">
        <v>0</v>
      </c>
      <c r="AZ263" s="3">
        <v>0</v>
      </c>
      <c r="BA263" s="3">
        <v>0</v>
      </c>
      <c r="BB263" s="3">
        <v>0</v>
      </c>
      <c r="BC263" s="1" t="s">
        <v>154</v>
      </c>
      <c r="BD263" s="1" t="s">
        <v>154</v>
      </c>
      <c r="BF263" s="3">
        <v>100</v>
      </c>
      <c r="BG263" s="5">
        <v>100</v>
      </c>
      <c r="BH263" s="3">
        <v>15</v>
      </c>
      <c r="BI263" s="1" t="s">
        <v>160</v>
      </c>
      <c r="BJ263" s="3">
        <v>1</v>
      </c>
      <c r="BK263" s="3">
        <v>2</v>
      </c>
      <c r="BL263" s="7">
        <f t="shared" si="274"/>
        <v>1.5</v>
      </c>
      <c r="BM263" s="1" t="s">
        <v>805</v>
      </c>
      <c r="BN263" s="3">
        <v>1</v>
      </c>
      <c r="BO263" s="3">
        <v>1</v>
      </c>
      <c r="BP263" s="3">
        <v>1</v>
      </c>
      <c r="BQ263" s="3">
        <v>1</v>
      </c>
      <c r="BR263" s="3">
        <v>0</v>
      </c>
      <c r="BS263" s="3">
        <v>0</v>
      </c>
      <c r="BT263" s="3">
        <v>1</v>
      </c>
      <c r="BU263" s="3">
        <v>0</v>
      </c>
      <c r="BV263" s="3">
        <v>0</v>
      </c>
      <c r="BW263" s="3">
        <v>0</v>
      </c>
      <c r="BX263" s="3">
        <v>0</v>
      </c>
      <c r="BY263" s="1" t="s">
        <v>157</v>
      </c>
      <c r="CH263" s="7"/>
      <c r="CU263" s="1" t="s">
        <v>154</v>
      </c>
      <c r="CV263" s="1" t="s">
        <v>154</v>
      </c>
      <c r="CW263" s="3">
        <v>1</v>
      </c>
      <c r="CX263" s="3">
        <v>100</v>
      </c>
      <c r="CY263" s="4">
        <v>100</v>
      </c>
      <c r="CZ263" s="3">
        <v>15</v>
      </c>
      <c r="DA263" s="1" t="s">
        <v>160</v>
      </c>
      <c r="DB263" s="3">
        <v>1</v>
      </c>
      <c r="DC263" s="3">
        <v>1</v>
      </c>
      <c r="DD263" s="7">
        <f t="shared" si="276"/>
        <v>1</v>
      </c>
      <c r="DE263" s="1" t="s">
        <v>805</v>
      </c>
      <c r="DF263" s="3">
        <v>1</v>
      </c>
      <c r="DG263" s="3">
        <v>1</v>
      </c>
      <c r="DH263" s="3">
        <v>1</v>
      </c>
      <c r="DI263" s="3">
        <v>1</v>
      </c>
      <c r="DJ263" s="3">
        <v>0</v>
      </c>
      <c r="DK263" s="3">
        <v>0</v>
      </c>
      <c r="DL263" s="3">
        <v>1</v>
      </c>
      <c r="DM263" s="3">
        <v>0</v>
      </c>
      <c r="DN263" s="3">
        <v>0</v>
      </c>
      <c r="DO263" s="3">
        <v>0</v>
      </c>
      <c r="DP263" s="3">
        <v>0</v>
      </c>
      <c r="DQ263" s="1" t="s">
        <v>154</v>
      </c>
      <c r="DR263" s="1" t="s">
        <v>154</v>
      </c>
      <c r="DT263" s="3">
        <v>70</v>
      </c>
      <c r="DU263" s="5">
        <v>70</v>
      </c>
      <c r="DV263" s="3">
        <v>15</v>
      </c>
      <c r="DW263" s="1" t="s">
        <v>160</v>
      </c>
      <c r="DX263" s="3">
        <v>1</v>
      </c>
      <c r="DY263" s="3">
        <v>1</v>
      </c>
      <c r="DZ263" s="7">
        <f t="shared" si="277"/>
        <v>1</v>
      </c>
      <c r="EA263" s="1" t="s">
        <v>374</v>
      </c>
      <c r="EB263" s="3">
        <v>1</v>
      </c>
      <c r="EC263" s="3">
        <v>1</v>
      </c>
      <c r="ED263" s="3">
        <v>0</v>
      </c>
      <c r="EE263" s="3">
        <v>1</v>
      </c>
      <c r="EF263" s="3">
        <v>0</v>
      </c>
      <c r="EG263" s="3">
        <v>0</v>
      </c>
      <c r="EH263" s="3">
        <v>1</v>
      </c>
      <c r="EI263" s="3">
        <v>0</v>
      </c>
      <c r="EJ263" s="3">
        <v>0</v>
      </c>
      <c r="EK263" s="3">
        <v>0</v>
      </c>
      <c r="EL263" s="3">
        <v>0</v>
      </c>
      <c r="EM263" s="1" t="s">
        <v>154</v>
      </c>
      <c r="EN263" s="1" t="s">
        <v>154</v>
      </c>
      <c r="EP263" s="5">
        <v>460</v>
      </c>
      <c r="EQ263" s="3">
        <v>460</v>
      </c>
      <c r="ER263" s="3">
        <v>15</v>
      </c>
      <c r="ES263" s="1" t="s">
        <v>160</v>
      </c>
      <c r="ET263" s="3">
        <v>1</v>
      </c>
      <c r="EU263" s="3">
        <v>1</v>
      </c>
      <c r="EV263" s="7">
        <f t="shared" si="278"/>
        <v>1</v>
      </c>
      <c r="EW263" s="1" t="s">
        <v>374</v>
      </c>
      <c r="EX263" s="3">
        <v>1</v>
      </c>
      <c r="EY263" s="3">
        <v>1</v>
      </c>
      <c r="EZ263" s="3">
        <v>0</v>
      </c>
      <c r="FA263" s="3">
        <v>1</v>
      </c>
      <c r="FB263" s="3">
        <v>0</v>
      </c>
      <c r="FC263" s="3">
        <v>0</v>
      </c>
      <c r="FD263" s="3">
        <v>1</v>
      </c>
      <c r="FE263" s="3">
        <v>0</v>
      </c>
      <c r="FF263" s="3">
        <v>0</v>
      </c>
      <c r="FG263" s="3">
        <v>0</v>
      </c>
      <c r="FH263" s="3">
        <v>0</v>
      </c>
      <c r="FJ263" s="1">
        <v>21904388</v>
      </c>
      <c r="FK263" s="1" t="s">
        <v>809</v>
      </c>
      <c r="FL263" s="1" t="s">
        <v>810</v>
      </c>
      <c r="FM263" s="1">
        <v>200</v>
      </c>
    </row>
    <row r="264" spans="1:169" x14ac:dyDescent="0.25">
      <c r="A264" s="1" t="s">
        <v>1061</v>
      </c>
      <c r="B264" s="1" t="s">
        <v>168</v>
      </c>
      <c r="C264" s="15" t="s">
        <v>1145</v>
      </c>
      <c r="D264" s="1" t="s">
        <v>1293</v>
      </c>
      <c r="E264" s="15" t="s">
        <v>1356</v>
      </c>
      <c r="F264" s="3" t="s">
        <v>1427</v>
      </c>
      <c r="G264" s="1" t="s">
        <v>1332</v>
      </c>
      <c r="H264" s="1" t="s">
        <v>1530</v>
      </c>
      <c r="I264" s="1" t="s">
        <v>162</v>
      </c>
      <c r="J264" s="1" t="s">
        <v>153</v>
      </c>
      <c r="K264" s="1" t="s">
        <v>154</v>
      </c>
      <c r="L264" s="1" t="s">
        <v>154</v>
      </c>
      <c r="N264" s="3">
        <v>355</v>
      </c>
      <c r="O264" s="5">
        <v>355</v>
      </c>
      <c r="P264" s="3">
        <v>18</v>
      </c>
      <c r="Q264" s="1" t="s">
        <v>160</v>
      </c>
      <c r="R264" s="3">
        <v>4</v>
      </c>
      <c r="S264" s="3">
        <v>5</v>
      </c>
      <c r="T264" s="8">
        <f t="shared" si="272"/>
        <v>4.5</v>
      </c>
      <c r="U264" s="1" t="s">
        <v>158</v>
      </c>
      <c r="V264" s="3">
        <v>1</v>
      </c>
      <c r="W264" s="3">
        <v>1</v>
      </c>
      <c r="X264" s="3">
        <v>0</v>
      </c>
      <c r="Y264" s="3">
        <v>0</v>
      </c>
      <c r="Z264" s="3">
        <v>0</v>
      </c>
      <c r="AA264" s="3">
        <v>0</v>
      </c>
      <c r="AB264" s="3">
        <v>0</v>
      </c>
      <c r="AC264" s="3">
        <v>0</v>
      </c>
      <c r="AD264" s="3">
        <v>0</v>
      </c>
      <c r="AE264" s="3">
        <v>0</v>
      </c>
      <c r="AF264" s="3">
        <v>0</v>
      </c>
      <c r="AG264" s="1" t="s">
        <v>154</v>
      </c>
      <c r="AH264" s="1" t="s">
        <v>154</v>
      </c>
      <c r="AJ264" s="3">
        <v>350</v>
      </c>
      <c r="AK264" s="5">
        <v>350</v>
      </c>
      <c r="AL264" s="3">
        <v>18</v>
      </c>
      <c r="AM264" s="1" t="s">
        <v>160</v>
      </c>
      <c r="AN264" s="3">
        <v>4</v>
      </c>
      <c r="AO264" s="3">
        <v>5</v>
      </c>
      <c r="AP264" s="8">
        <f t="shared" si="273"/>
        <v>4.5</v>
      </c>
      <c r="AQ264" s="1" t="s">
        <v>421</v>
      </c>
      <c r="AR264" s="3">
        <v>1</v>
      </c>
      <c r="AS264" s="3">
        <v>1</v>
      </c>
      <c r="AT264" s="3">
        <v>1</v>
      </c>
      <c r="AU264" s="3">
        <v>0</v>
      </c>
      <c r="AV264" s="3">
        <v>0</v>
      </c>
      <c r="AW264" s="3">
        <v>0</v>
      </c>
      <c r="AX264" s="3">
        <v>0</v>
      </c>
      <c r="AY264" s="3">
        <v>0</v>
      </c>
      <c r="AZ264" s="3">
        <v>0</v>
      </c>
      <c r="BA264" s="3">
        <v>0</v>
      </c>
      <c r="BB264" s="3">
        <v>0</v>
      </c>
      <c r="BC264" s="1" t="s">
        <v>154</v>
      </c>
      <c r="BD264" s="1" t="s">
        <v>154</v>
      </c>
      <c r="BF264" s="3">
        <v>80</v>
      </c>
      <c r="BG264" s="5">
        <v>80</v>
      </c>
      <c r="BH264" s="1" t="s">
        <v>163</v>
      </c>
      <c r="BI264" s="1" t="s">
        <v>160</v>
      </c>
      <c r="BJ264" s="3">
        <v>1</v>
      </c>
      <c r="BK264" s="3">
        <v>2</v>
      </c>
      <c r="BL264" s="8">
        <f t="shared" si="274"/>
        <v>1.5</v>
      </c>
      <c r="BM264" s="1" t="s">
        <v>421</v>
      </c>
      <c r="BN264" s="3">
        <v>1</v>
      </c>
      <c r="BO264" s="3">
        <v>1</v>
      </c>
      <c r="BP264" s="3">
        <v>1</v>
      </c>
      <c r="BQ264" s="3">
        <v>0</v>
      </c>
      <c r="BR264" s="3">
        <v>0</v>
      </c>
      <c r="BS264" s="3">
        <v>0</v>
      </c>
      <c r="BT264" s="3">
        <v>0</v>
      </c>
      <c r="BU264" s="3">
        <v>0</v>
      </c>
      <c r="BV264" s="3">
        <v>0</v>
      </c>
      <c r="BW264" s="3">
        <v>0</v>
      </c>
      <c r="BX264" s="3">
        <v>0</v>
      </c>
      <c r="BY264" s="1" t="s">
        <v>154</v>
      </c>
      <c r="BZ264" s="1" t="s">
        <v>157</v>
      </c>
      <c r="CA264" s="1" t="s">
        <v>1311</v>
      </c>
      <c r="CB264" s="1" t="s">
        <v>1333</v>
      </c>
      <c r="CD264" s="3">
        <v>13</v>
      </c>
      <c r="CE264" s="1" t="s">
        <v>160</v>
      </c>
      <c r="CF264" s="3">
        <v>1</v>
      </c>
      <c r="CG264" s="3">
        <v>2</v>
      </c>
      <c r="CH264" s="8">
        <f>AVERAGE(CF264:CG264)</f>
        <v>1.5</v>
      </c>
      <c r="CI264" s="1" t="s">
        <v>206</v>
      </c>
      <c r="CJ264" s="3">
        <v>1</v>
      </c>
      <c r="CK264" s="3">
        <v>0</v>
      </c>
      <c r="CL264" s="3">
        <v>0</v>
      </c>
      <c r="CM264" s="3">
        <v>0</v>
      </c>
      <c r="CN264" s="3">
        <v>0</v>
      </c>
      <c r="CO264" s="3">
        <v>1</v>
      </c>
      <c r="CP264" s="3">
        <v>1</v>
      </c>
      <c r="CQ264" s="3">
        <v>0</v>
      </c>
      <c r="CR264" s="3">
        <v>0</v>
      </c>
      <c r="CS264" s="3">
        <v>0</v>
      </c>
      <c r="CT264" s="3">
        <v>0</v>
      </c>
      <c r="CU264" s="1" t="s">
        <v>154</v>
      </c>
      <c r="CV264" s="1" t="s">
        <v>157</v>
      </c>
      <c r="CW264" s="3">
        <v>1</v>
      </c>
      <c r="CX264" s="3">
        <v>6500</v>
      </c>
      <c r="CY264" s="5"/>
      <c r="CZ264" s="3">
        <v>13</v>
      </c>
      <c r="DA264" s="1" t="s">
        <v>160</v>
      </c>
      <c r="DB264" s="3">
        <v>1</v>
      </c>
      <c r="DC264" s="3">
        <v>2</v>
      </c>
      <c r="DD264" s="8">
        <f t="shared" si="276"/>
        <v>1.5</v>
      </c>
      <c r="DE264" s="1" t="s">
        <v>421</v>
      </c>
      <c r="DF264" s="3">
        <v>1</v>
      </c>
      <c r="DG264" s="3">
        <v>1</v>
      </c>
      <c r="DH264" s="3">
        <v>1</v>
      </c>
      <c r="DI264" s="3">
        <v>0</v>
      </c>
      <c r="DJ264" s="3">
        <v>0</v>
      </c>
      <c r="DK264" s="3">
        <v>0</v>
      </c>
      <c r="DL264" s="3">
        <v>0</v>
      </c>
      <c r="DM264" s="3">
        <v>0</v>
      </c>
      <c r="DN264" s="3">
        <v>0</v>
      </c>
      <c r="DO264" s="3">
        <v>0</v>
      </c>
      <c r="DP264" s="3">
        <v>0</v>
      </c>
      <c r="DQ264" s="1" t="s">
        <v>154</v>
      </c>
      <c r="DR264" s="1" t="s">
        <v>157</v>
      </c>
      <c r="DS264" s="3">
        <v>24</v>
      </c>
      <c r="DT264" s="3">
        <v>3300</v>
      </c>
      <c r="DU264" s="5"/>
      <c r="DV264" s="3">
        <v>13</v>
      </c>
      <c r="DW264" s="1" t="s">
        <v>160</v>
      </c>
      <c r="DX264" s="3">
        <v>1</v>
      </c>
      <c r="DY264" s="3">
        <v>2</v>
      </c>
      <c r="DZ264" s="8">
        <f t="shared" si="277"/>
        <v>1.5</v>
      </c>
      <c r="EA264" s="1" t="s">
        <v>421</v>
      </c>
      <c r="EB264" s="3">
        <v>1</v>
      </c>
      <c r="EC264" s="3">
        <v>1</v>
      </c>
      <c r="ED264" s="3">
        <v>1</v>
      </c>
      <c r="EE264" s="3">
        <v>0</v>
      </c>
      <c r="EF264" s="3">
        <v>0</v>
      </c>
      <c r="EG264" s="3">
        <v>0</v>
      </c>
      <c r="EH264" s="3">
        <v>0</v>
      </c>
      <c r="EI264" s="3">
        <v>0</v>
      </c>
      <c r="EJ264" s="3">
        <v>0</v>
      </c>
      <c r="EK264" s="3">
        <v>0</v>
      </c>
      <c r="EL264" s="3">
        <v>0</v>
      </c>
      <c r="EM264" s="1" t="s">
        <v>154</v>
      </c>
      <c r="EN264" s="1" t="s">
        <v>157</v>
      </c>
      <c r="EO264" s="3">
        <v>24</v>
      </c>
      <c r="EP264" s="5">
        <v>5300</v>
      </c>
      <c r="EQ264" s="9">
        <f>EP264/EO264</f>
        <v>220.83333333333334</v>
      </c>
      <c r="ER264" s="1" t="s">
        <v>1313</v>
      </c>
      <c r="ES264" s="1" t="s">
        <v>160</v>
      </c>
      <c r="ET264" s="3">
        <v>1</v>
      </c>
      <c r="EU264" s="3">
        <v>2</v>
      </c>
      <c r="EV264" s="8">
        <f t="shared" si="278"/>
        <v>1.5</v>
      </c>
      <c r="EW264" s="1" t="s">
        <v>421</v>
      </c>
      <c r="EX264" s="3">
        <v>1</v>
      </c>
      <c r="EY264" s="3">
        <v>1</v>
      </c>
      <c r="EZ264" s="3">
        <v>1</v>
      </c>
      <c r="FA264" s="3">
        <v>0</v>
      </c>
      <c r="FB264" s="3">
        <v>0</v>
      </c>
      <c r="FC264" s="3">
        <v>0</v>
      </c>
      <c r="FD264" s="3">
        <v>0</v>
      </c>
      <c r="FE264" s="3">
        <v>0</v>
      </c>
      <c r="FF264" s="3">
        <v>0</v>
      </c>
      <c r="FG264" s="3">
        <v>0</v>
      </c>
      <c r="FH264" s="3">
        <v>0</v>
      </c>
      <c r="FI264" s="1" t="s">
        <v>1334</v>
      </c>
      <c r="FJ264" s="1">
        <v>21966830</v>
      </c>
      <c r="FK264" s="1" t="s">
        <v>1335</v>
      </c>
      <c r="FL264" s="1" t="s">
        <v>1336</v>
      </c>
      <c r="FM264" s="1">
        <v>239</v>
      </c>
    </row>
    <row r="265" spans="1:169" x14ac:dyDescent="0.25">
      <c r="A265" s="1" t="s">
        <v>968</v>
      </c>
      <c r="B265" s="1" t="s">
        <v>151</v>
      </c>
      <c r="C265" s="1" t="s">
        <v>1137</v>
      </c>
      <c r="D265" s="3" t="s">
        <v>1284</v>
      </c>
      <c r="E265" s="35" t="s">
        <v>1166</v>
      </c>
      <c r="F265" s="3" t="s">
        <v>1226</v>
      </c>
      <c r="G265" s="1" t="s">
        <v>527</v>
      </c>
      <c r="H265" s="1" t="s">
        <v>1547</v>
      </c>
      <c r="I265" s="1" t="s">
        <v>165</v>
      </c>
      <c r="J265" s="1" t="s">
        <v>153</v>
      </c>
      <c r="K265" s="1" t="s">
        <v>157</v>
      </c>
      <c r="T265" s="7"/>
      <c r="AG265" s="1" t="s">
        <v>157</v>
      </c>
      <c r="AP265" s="7"/>
      <c r="BC265" s="1" t="s">
        <v>154</v>
      </c>
      <c r="BD265" s="1" t="s">
        <v>154</v>
      </c>
      <c r="BF265" s="3">
        <v>45</v>
      </c>
      <c r="BG265" s="5">
        <v>45</v>
      </c>
      <c r="BH265" s="3">
        <v>13</v>
      </c>
      <c r="BI265" s="1" t="s">
        <v>160</v>
      </c>
      <c r="BJ265" s="3">
        <v>1</v>
      </c>
      <c r="BK265" s="3">
        <v>4</v>
      </c>
      <c r="BL265" s="7">
        <f t="shared" si="274"/>
        <v>2.5</v>
      </c>
      <c r="BM265" s="1" t="s">
        <v>172</v>
      </c>
      <c r="BN265" s="3">
        <v>1</v>
      </c>
      <c r="BO265" s="3">
        <v>0</v>
      </c>
      <c r="BP265" s="3">
        <v>0</v>
      </c>
      <c r="BQ265" s="3">
        <v>0</v>
      </c>
      <c r="BR265" s="3">
        <v>0</v>
      </c>
      <c r="BS265" s="3">
        <v>0</v>
      </c>
      <c r="BT265" s="3">
        <v>0</v>
      </c>
      <c r="BU265" s="3">
        <v>0</v>
      </c>
      <c r="BV265" s="3">
        <v>0</v>
      </c>
      <c r="BW265" s="3">
        <v>0</v>
      </c>
      <c r="BX265" s="3">
        <v>0</v>
      </c>
      <c r="BY265" s="1" t="s">
        <v>157</v>
      </c>
      <c r="CH265" s="7"/>
      <c r="CU265" s="1" t="s">
        <v>154</v>
      </c>
      <c r="CV265" s="1" t="s">
        <v>154</v>
      </c>
      <c r="CW265" s="3">
        <v>125</v>
      </c>
      <c r="CX265" s="3">
        <v>91</v>
      </c>
      <c r="CY265" s="11">
        <f>CX265/CW265*100</f>
        <v>72.8</v>
      </c>
      <c r="CZ265" s="3">
        <v>13</v>
      </c>
      <c r="DA265" s="1" t="s">
        <v>160</v>
      </c>
      <c r="DB265" s="3">
        <v>1</v>
      </c>
      <c r="DC265" s="3">
        <v>4</v>
      </c>
      <c r="DD265" s="7">
        <f t="shared" si="276"/>
        <v>2.5</v>
      </c>
      <c r="DE265" s="1" t="s">
        <v>172</v>
      </c>
      <c r="DF265" s="3">
        <v>1</v>
      </c>
      <c r="DG265" s="3">
        <v>0</v>
      </c>
      <c r="DH265" s="3">
        <v>0</v>
      </c>
      <c r="DI265" s="3">
        <v>0</v>
      </c>
      <c r="DJ265" s="3">
        <v>0</v>
      </c>
      <c r="DK265" s="3">
        <v>0</v>
      </c>
      <c r="DL265" s="3">
        <v>0</v>
      </c>
      <c r="DM265" s="3">
        <v>0</v>
      </c>
      <c r="DN265" s="3">
        <v>0</v>
      </c>
      <c r="DO265" s="3">
        <v>0</v>
      </c>
      <c r="DP265" s="3">
        <v>0</v>
      </c>
      <c r="DQ265" s="1" t="s">
        <v>154</v>
      </c>
      <c r="DR265" s="1" t="s">
        <v>154</v>
      </c>
      <c r="DT265" s="3">
        <v>70</v>
      </c>
      <c r="DU265" s="5">
        <v>70</v>
      </c>
      <c r="DV265" s="3">
        <v>13</v>
      </c>
      <c r="DW265" s="1" t="s">
        <v>160</v>
      </c>
      <c r="DX265" s="3">
        <v>1</v>
      </c>
      <c r="DY265" s="3">
        <v>2</v>
      </c>
      <c r="DZ265" s="7">
        <f t="shared" si="277"/>
        <v>1.5</v>
      </c>
      <c r="EA265" s="1" t="s">
        <v>172</v>
      </c>
      <c r="EB265" s="3">
        <v>1</v>
      </c>
      <c r="EC265" s="3">
        <v>0</v>
      </c>
      <c r="ED265" s="3">
        <v>0</v>
      </c>
      <c r="EE265" s="3">
        <v>0</v>
      </c>
      <c r="EF265" s="3">
        <v>0</v>
      </c>
      <c r="EG265" s="3">
        <v>0</v>
      </c>
      <c r="EH265" s="3">
        <v>0</v>
      </c>
      <c r="EI265" s="3">
        <v>0</v>
      </c>
      <c r="EJ265" s="3">
        <v>0</v>
      </c>
      <c r="EK265" s="3">
        <v>0</v>
      </c>
      <c r="EL265" s="3">
        <v>0</v>
      </c>
      <c r="EM265" s="1" t="s">
        <v>154</v>
      </c>
      <c r="EN265" s="1" t="s">
        <v>154</v>
      </c>
      <c r="EP265" s="5">
        <v>310</v>
      </c>
      <c r="EQ265" s="3">
        <v>310</v>
      </c>
      <c r="ER265" s="3">
        <v>13</v>
      </c>
      <c r="ES265" s="1" t="s">
        <v>160</v>
      </c>
      <c r="ET265" s="3">
        <v>4</v>
      </c>
      <c r="EU265" s="3">
        <v>6</v>
      </c>
      <c r="EV265" s="7">
        <f t="shared" si="278"/>
        <v>5</v>
      </c>
      <c r="EW265" s="1" t="s">
        <v>172</v>
      </c>
      <c r="EX265" s="3">
        <v>1</v>
      </c>
      <c r="EY265" s="3">
        <v>0</v>
      </c>
      <c r="EZ265" s="3">
        <v>0</v>
      </c>
      <c r="FA265" s="3">
        <v>0</v>
      </c>
      <c r="FB265" s="3">
        <v>0</v>
      </c>
      <c r="FC265" s="3">
        <v>0</v>
      </c>
      <c r="FD265" s="3">
        <v>0</v>
      </c>
      <c r="FE265" s="3">
        <v>0</v>
      </c>
      <c r="FF265" s="3">
        <v>0</v>
      </c>
      <c r="FG265" s="3">
        <v>0</v>
      </c>
      <c r="FH265" s="3">
        <v>0</v>
      </c>
      <c r="FJ265" s="1">
        <v>21785124</v>
      </c>
      <c r="FK265" s="1" t="s">
        <v>528</v>
      </c>
      <c r="FL265" s="1" t="s">
        <v>529</v>
      </c>
      <c r="FM265" s="1">
        <v>105</v>
      </c>
    </row>
    <row r="266" spans="1:169" x14ac:dyDescent="0.25">
      <c r="A266" s="1" t="s">
        <v>1016</v>
      </c>
      <c r="B266" s="1" t="s">
        <v>151</v>
      </c>
      <c r="C266" s="1" t="s">
        <v>1137</v>
      </c>
      <c r="D266" s="3" t="s">
        <v>1284</v>
      </c>
      <c r="E266" s="15" t="s">
        <v>1166</v>
      </c>
      <c r="F266" s="3" t="s">
        <v>1226</v>
      </c>
      <c r="G266" s="1" t="s">
        <v>460</v>
      </c>
      <c r="H266" s="1" t="s">
        <v>1554</v>
      </c>
      <c r="I266" s="1" t="s">
        <v>165</v>
      </c>
      <c r="J266" s="1" t="s">
        <v>153</v>
      </c>
      <c r="K266" s="1" t="s">
        <v>154</v>
      </c>
      <c r="L266" s="1" t="s">
        <v>154</v>
      </c>
      <c r="N266" s="3">
        <v>350</v>
      </c>
      <c r="O266" s="5">
        <v>350</v>
      </c>
      <c r="P266" s="3">
        <v>18</v>
      </c>
      <c r="Q266" s="1" t="s">
        <v>160</v>
      </c>
      <c r="R266" s="3">
        <v>3</v>
      </c>
      <c r="S266" s="3">
        <v>9</v>
      </c>
      <c r="T266" s="7">
        <f>AVERAGE(R266:S266)</f>
        <v>6</v>
      </c>
      <c r="U266" s="1" t="s">
        <v>171</v>
      </c>
      <c r="V266" s="3">
        <v>1</v>
      </c>
      <c r="W266" s="3">
        <v>0</v>
      </c>
      <c r="X266" s="3">
        <v>0</v>
      </c>
      <c r="Y266" s="3">
        <v>0</v>
      </c>
      <c r="Z266" s="3">
        <v>0</v>
      </c>
      <c r="AA266" s="3">
        <v>1</v>
      </c>
      <c r="AB266" s="3">
        <v>0</v>
      </c>
      <c r="AC266" s="3">
        <v>0</v>
      </c>
      <c r="AD266" s="3">
        <v>0</v>
      </c>
      <c r="AE266" s="3">
        <v>0</v>
      </c>
      <c r="AF266" s="3">
        <v>0</v>
      </c>
      <c r="AG266" s="1" t="s">
        <v>154</v>
      </c>
      <c r="AH266" s="1" t="s">
        <v>154</v>
      </c>
      <c r="AJ266" s="3">
        <v>350</v>
      </c>
      <c r="AK266" s="5">
        <v>350</v>
      </c>
      <c r="AL266" s="3">
        <v>18</v>
      </c>
      <c r="AM266" s="1" t="s">
        <v>160</v>
      </c>
      <c r="AN266" s="3">
        <v>3</v>
      </c>
      <c r="AO266" s="3">
        <v>9</v>
      </c>
      <c r="AP266" s="7">
        <f>AVERAGE(AN266:AO266)</f>
        <v>6</v>
      </c>
      <c r="AQ266" s="1" t="s">
        <v>171</v>
      </c>
      <c r="AR266" s="3">
        <v>1</v>
      </c>
      <c r="AS266" s="3">
        <v>0</v>
      </c>
      <c r="AT266" s="3">
        <v>0</v>
      </c>
      <c r="AU266" s="3">
        <v>0</v>
      </c>
      <c r="AV266" s="3">
        <v>0</v>
      </c>
      <c r="AW266" s="3">
        <v>1</v>
      </c>
      <c r="AX266" s="3">
        <v>0</v>
      </c>
      <c r="AY266" s="3">
        <v>0</v>
      </c>
      <c r="AZ266" s="3">
        <v>0</v>
      </c>
      <c r="BA266" s="3">
        <v>0</v>
      </c>
      <c r="BB266" s="3">
        <v>0</v>
      </c>
      <c r="BC266" s="1" t="s">
        <v>157</v>
      </c>
      <c r="BL266" s="7"/>
      <c r="BY266" s="1" t="s">
        <v>157</v>
      </c>
      <c r="CH266" s="7"/>
      <c r="CU266" s="1" t="s">
        <v>157</v>
      </c>
      <c r="DD266" s="7"/>
      <c r="DQ266" s="1" t="s">
        <v>157</v>
      </c>
      <c r="DZ266" s="7"/>
      <c r="EM266" s="1" t="s">
        <v>157</v>
      </c>
      <c r="EV266" s="7"/>
      <c r="FJ266" s="1">
        <v>21780313</v>
      </c>
      <c r="FK266" s="1" t="s">
        <v>461</v>
      </c>
      <c r="FL266" s="1" t="s">
        <v>462</v>
      </c>
      <c r="FM266" s="1">
        <v>86</v>
      </c>
    </row>
    <row r="267" spans="1:169" x14ac:dyDescent="0.25">
      <c r="A267" s="1" t="s">
        <v>1017</v>
      </c>
      <c r="B267" s="1" t="s">
        <v>151</v>
      </c>
      <c r="C267" s="1" t="s">
        <v>1137</v>
      </c>
      <c r="D267" s="3" t="s">
        <v>1284</v>
      </c>
      <c r="E267" s="15" t="s">
        <v>1166</v>
      </c>
      <c r="F267" s="3" t="s">
        <v>1226</v>
      </c>
      <c r="G267" s="1" t="s">
        <v>463</v>
      </c>
      <c r="H267" s="1" t="s">
        <v>1555</v>
      </c>
      <c r="I267" s="1" t="s">
        <v>165</v>
      </c>
      <c r="J267" s="1" t="s">
        <v>153</v>
      </c>
      <c r="K267" s="1" t="s">
        <v>157</v>
      </c>
      <c r="T267" s="7"/>
      <c r="AG267" s="1" t="s">
        <v>157</v>
      </c>
      <c r="AP267" s="7"/>
      <c r="BC267" s="1" t="s">
        <v>154</v>
      </c>
      <c r="BD267" s="1" t="s">
        <v>154</v>
      </c>
      <c r="BF267" s="3">
        <v>80</v>
      </c>
      <c r="BG267" s="5">
        <v>80</v>
      </c>
      <c r="BH267" s="3">
        <v>13</v>
      </c>
      <c r="BI267" s="1" t="s">
        <v>160</v>
      </c>
      <c r="BJ267" s="3">
        <v>1</v>
      </c>
      <c r="BK267" s="3">
        <v>4</v>
      </c>
      <c r="BL267" s="7">
        <f>AVERAGE(BJ267:BK267)</f>
        <v>2.5</v>
      </c>
      <c r="BM267" s="1" t="s">
        <v>172</v>
      </c>
      <c r="BN267" s="3">
        <v>1</v>
      </c>
      <c r="BO267" s="3">
        <v>0</v>
      </c>
      <c r="BP267" s="3">
        <v>0</v>
      </c>
      <c r="BQ267" s="3">
        <v>0</v>
      </c>
      <c r="BR267" s="3">
        <v>0</v>
      </c>
      <c r="BS267" s="3">
        <v>0</v>
      </c>
      <c r="BT267" s="3">
        <v>0</v>
      </c>
      <c r="BU267" s="3">
        <v>0</v>
      </c>
      <c r="BV267" s="3">
        <v>0</v>
      </c>
      <c r="BW267" s="3">
        <v>0</v>
      </c>
      <c r="BX267" s="3">
        <v>0</v>
      </c>
      <c r="BY267" s="1" t="s">
        <v>157</v>
      </c>
      <c r="CH267" s="7"/>
      <c r="CU267" s="1" t="s">
        <v>154</v>
      </c>
      <c r="CV267" s="1" t="s">
        <v>154</v>
      </c>
      <c r="CW267" s="3">
        <v>125</v>
      </c>
      <c r="CX267" s="3">
        <v>100</v>
      </c>
      <c r="CY267" s="4">
        <f>CX267/CW267*100</f>
        <v>80</v>
      </c>
      <c r="CZ267" s="3">
        <v>13</v>
      </c>
      <c r="DA267" s="1" t="s">
        <v>160</v>
      </c>
      <c r="DB267" s="3">
        <v>1</v>
      </c>
      <c r="DC267" s="3">
        <v>4</v>
      </c>
      <c r="DD267" s="7">
        <f>AVERAGE(DB267:DC267)</f>
        <v>2.5</v>
      </c>
      <c r="DE267" s="1" t="s">
        <v>172</v>
      </c>
      <c r="DF267" s="3">
        <v>1</v>
      </c>
      <c r="DG267" s="3">
        <v>0</v>
      </c>
      <c r="DH267" s="3">
        <v>0</v>
      </c>
      <c r="DI267" s="3">
        <v>0</v>
      </c>
      <c r="DJ267" s="3">
        <v>0</v>
      </c>
      <c r="DK267" s="3">
        <v>0</v>
      </c>
      <c r="DL267" s="3">
        <v>0</v>
      </c>
      <c r="DM267" s="3">
        <v>0</v>
      </c>
      <c r="DN267" s="3">
        <v>0</v>
      </c>
      <c r="DO267" s="3">
        <v>0</v>
      </c>
      <c r="DP267" s="3">
        <v>0</v>
      </c>
      <c r="DQ267" s="1" t="s">
        <v>154</v>
      </c>
      <c r="DR267" s="1" t="s">
        <v>154</v>
      </c>
      <c r="DT267" s="3">
        <v>60</v>
      </c>
      <c r="DU267" s="5">
        <v>60</v>
      </c>
      <c r="DV267" s="3">
        <v>13</v>
      </c>
      <c r="DW267" s="1" t="s">
        <v>160</v>
      </c>
      <c r="DX267" s="3">
        <v>1</v>
      </c>
      <c r="DY267" s="3">
        <v>5</v>
      </c>
      <c r="DZ267" s="7">
        <f>AVERAGE(DX267:DY267)</f>
        <v>3</v>
      </c>
      <c r="EA267" s="1" t="s">
        <v>172</v>
      </c>
      <c r="EB267" s="3">
        <v>1</v>
      </c>
      <c r="EC267" s="3">
        <v>0</v>
      </c>
      <c r="ED267" s="3">
        <v>0</v>
      </c>
      <c r="EE267" s="3">
        <v>0</v>
      </c>
      <c r="EF267" s="3">
        <v>0</v>
      </c>
      <c r="EG267" s="3">
        <v>0</v>
      </c>
      <c r="EH267" s="3">
        <v>0</v>
      </c>
      <c r="EI267" s="3">
        <v>0</v>
      </c>
      <c r="EJ267" s="3">
        <v>0</v>
      </c>
      <c r="EK267" s="3">
        <v>0</v>
      </c>
      <c r="EL267" s="3">
        <v>0</v>
      </c>
      <c r="EM267" s="1" t="s">
        <v>154</v>
      </c>
      <c r="EN267" s="1" t="s">
        <v>154</v>
      </c>
      <c r="EP267" s="5">
        <v>400</v>
      </c>
      <c r="EQ267" s="3">
        <v>400</v>
      </c>
      <c r="ER267" s="3">
        <v>13</v>
      </c>
      <c r="ET267" s="3">
        <v>1</v>
      </c>
      <c r="EU267" s="3">
        <v>4</v>
      </c>
      <c r="EV267" s="7">
        <f>AVERAGE(ET267:EU267)</f>
        <v>2.5</v>
      </c>
      <c r="EW267" s="1" t="s">
        <v>172</v>
      </c>
      <c r="EX267" s="3">
        <v>1</v>
      </c>
      <c r="EY267" s="3">
        <v>0</v>
      </c>
      <c r="EZ267" s="3">
        <v>0</v>
      </c>
      <c r="FA267" s="3">
        <v>0</v>
      </c>
      <c r="FB267" s="3">
        <v>0</v>
      </c>
      <c r="FC267" s="3">
        <v>0</v>
      </c>
      <c r="FD267" s="3">
        <v>0</v>
      </c>
      <c r="FE267" s="3">
        <v>0</v>
      </c>
      <c r="FF267" s="3">
        <v>0</v>
      </c>
      <c r="FG267" s="3">
        <v>0</v>
      </c>
      <c r="FH267" s="3">
        <v>0</v>
      </c>
      <c r="FJ267" s="1">
        <v>21780617</v>
      </c>
      <c r="FK267" s="1" t="s">
        <v>464</v>
      </c>
      <c r="FL267" s="1" t="s">
        <v>465</v>
      </c>
      <c r="FM267" s="1">
        <v>87</v>
      </c>
    </row>
    <row r="268" spans="1:169" x14ac:dyDescent="0.25">
      <c r="A268" s="1" t="s">
        <v>1018</v>
      </c>
      <c r="B268" s="1" t="s">
        <v>169</v>
      </c>
      <c r="C268" s="1" t="s">
        <v>1137</v>
      </c>
      <c r="D268" s="3" t="s">
        <v>1284</v>
      </c>
      <c r="E268" s="15" t="s">
        <v>1166</v>
      </c>
      <c r="F268" s="3" t="s">
        <v>1226</v>
      </c>
      <c r="G268" s="1" t="s">
        <v>466</v>
      </c>
      <c r="H268" s="1" t="s">
        <v>1555</v>
      </c>
      <c r="I268" s="1" t="s">
        <v>165</v>
      </c>
      <c r="J268" s="1" t="s">
        <v>153</v>
      </c>
      <c r="K268" s="1" t="s">
        <v>157</v>
      </c>
      <c r="T268" s="7"/>
      <c r="AG268" s="1" t="s">
        <v>157</v>
      </c>
      <c r="AP268" s="7"/>
      <c r="BC268" s="1" t="s">
        <v>154</v>
      </c>
      <c r="BD268" s="1" t="s">
        <v>154</v>
      </c>
      <c r="BF268" s="3">
        <v>60</v>
      </c>
      <c r="BG268" s="5">
        <v>60</v>
      </c>
      <c r="BH268" s="3">
        <v>13</v>
      </c>
      <c r="BI268" s="1" t="s">
        <v>160</v>
      </c>
      <c r="BJ268" s="3">
        <v>1</v>
      </c>
      <c r="BK268" s="3">
        <v>4</v>
      </c>
      <c r="BL268" s="7">
        <f>AVERAGE(BJ268:BK268)</f>
        <v>2.5</v>
      </c>
      <c r="BM268" s="1" t="s">
        <v>172</v>
      </c>
      <c r="BN268" s="3">
        <v>1</v>
      </c>
      <c r="BO268" s="3">
        <v>0</v>
      </c>
      <c r="BP268" s="3">
        <v>0</v>
      </c>
      <c r="BQ268" s="3">
        <v>0</v>
      </c>
      <c r="BR268" s="3">
        <v>0</v>
      </c>
      <c r="BS268" s="3">
        <v>0</v>
      </c>
      <c r="BT268" s="3">
        <v>0</v>
      </c>
      <c r="BU268" s="3">
        <v>0</v>
      </c>
      <c r="BV268" s="3">
        <v>0</v>
      </c>
      <c r="BW268" s="3">
        <v>0</v>
      </c>
      <c r="BX268" s="3">
        <v>0</v>
      </c>
      <c r="BY268" s="1" t="s">
        <v>157</v>
      </c>
      <c r="CH268" s="7"/>
      <c r="CU268" s="1" t="s">
        <v>154</v>
      </c>
      <c r="CV268" s="1" t="s">
        <v>154</v>
      </c>
      <c r="CW268" s="3">
        <v>125</v>
      </c>
      <c r="CX268" s="3">
        <v>100</v>
      </c>
      <c r="CY268" s="4">
        <f>CX268/CW268*100</f>
        <v>80</v>
      </c>
      <c r="CZ268" s="3">
        <v>13</v>
      </c>
      <c r="DA268" s="1" t="s">
        <v>160</v>
      </c>
      <c r="DB268" s="3">
        <v>1</v>
      </c>
      <c r="DC268" s="3">
        <v>5</v>
      </c>
      <c r="DD268" s="7">
        <f>AVERAGE(DB268:DC268)</f>
        <v>3</v>
      </c>
      <c r="DE268" s="1" t="s">
        <v>172</v>
      </c>
      <c r="DF268" s="3">
        <v>1</v>
      </c>
      <c r="DG268" s="3">
        <v>0</v>
      </c>
      <c r="DH268" s="3">
        <v>0</v>
      </c>
      <c r="DI268" s="3">
        <v>0</v>
      </c>
      <c r="DJ268" s="3">
        <v>0</v>
      </c>
      <c r="DK268" s="3">
        <v>0</v>
      </c>
      <c r="DL268" s="3">
        <v>0</v>
      </c>
      <c r="DM268" s="3">
        <v>0</v>
      </c>
      <c r="DN268" s="3">
        <v>0</v>
      </c>
      <c r="DO268" s="3">
        <v>0</v>
      </c>
      <c r="DP268" s="3">
        <v>0</v>
      </c>
      <c r="DQ268" s="1" t="s">
        <v>154</v>
      </c>
      <c r="DR268" s="1" t="s">
        <v>154</v>
      </c>
      <c r="DT268" s="3">
        <v>60</v>
      </c>
      <c r="DU268" s="5">
        <v>60</v>
      </c>
      <c r="DV268" s="3">
        <v>13</v>
      </c>
      <c r="DW268" s="1" t="s">
        <v>160</v>
      </c>
      <c r="DX268" s="3">
        <v>1</v>
      </c>
      <c r="DY268" s="3">
        <v>5</v>
      </c>
      <c r="DZ268" s="7">
        <f>AVERAGE(DX268:DY268)</f>
        <v>3</v>
      </c>
      <c r="EA268" s="1" t="s">
        <v>172</v>
      </c>
      <c r="EB268" s="3">
        <v>1</v>
      </c>
      <c r="EC268" s="3">
        <v>0</v>
      </c>
      <c r="ED268" s="3">
        <v>0</v>
      </c>
      <c r="EE268" s="3">
        <v>0</v>
      </c>
      <c r="EF268" s="3">
        <v>0</v>
      </c>
      <c r="EG268" s="3">
        <v>0</v>
      </c>
      <c r="EH268" s="3">
        <v>0</v>
      </c>
      <c r="EI268" s="3">
        <v>0</v>
      </c>
      <c r="EJ268" s="3">
        <v>0</v>
      </c>
      <c r="EK268" s="3">
        <v>0</v>
      </c>
      <c r="EL268" s="3">
        <v>0</v>
      </c>
      <c r="EM268" s="1" t="s">
        <v>154</v>
      </c>
      <c r="EN268" s="1" t="s">
        <v>154</v>
      </c>
      <c r="EP268" s="5">
        <v>300</v>
      </c>
      <c r="EQ268" s="3">
        <v>300</v>
      </c>
      <c r="ER268" s="3">
        <v>13</v>
      </c>
      <c r="ES268" s="1" t="s">
        <v>160</v>
      </c>
      <c r="ET268" s="3">
        <v>1</v>
      </c>
      <c r="EU268" s="3">
        <v>6</v>
      </c>
      <c r="EV268" s="7">
        <f>AVERAGE(ET268:EU268)</f>
        <v>3.5</v>
      </c>
      <c r="EW268" s="1" t="s">
        <v>172</v>
      </c>
      <c r="EX268" s="3">
        <v>1</v>
      </c>
      <c r="EY268" s="3">
        <v>0</v>
      </c>
      <c r="EZ268" s="3">
        <v>0</v>
      </c>
      <c r="FA268" s="3">
        <v>0</v>
      </c>
      <c r="FB268" s="3">
        <v>0</v>
      </c>
      <c r="FC268" s="3">
        <v>0</v>
      </c>
      <c r="FD268" s="3">
        <v>0</v>
      </c>
      <c r="FE268" s="3">
        <v>0</v>
      </c>
      <c r="FF268" s="3">
        <v>0</v>
      </c>
      <c r="FG268" s="3">
        <v>0</v>
      </c>
      <c r="FH268" s="3">
        <v>0</v>
      </c>
      <c r="FJ268" s="1">
        <v>21781167</v>
      </c>
      <c r="FK268" s="1" t="s">
        <v>467</v>
      </c>
      <c r="FL268" s="1" t="s">
        <v>468</v>
      </c>
      <c r="FM268" s="1">
        <v>88</v>
      </c>
    </row>
    <row r="269" spans="1:169" x14ac:dyDescent="0.25">
      <c r="A269" s="1" t="s">
        <v>1019</v>
      </c>
      <c r="B269" s="1" t="s">
        <v>169</v>
      </c>
      <c r="C269" s="1" t="s">
        <v>1137</v>
      </c>
      <c r="D269" s="3" t="s">
        <v>1284</v>
      </c>
      <c r="E269" s="15" t="s">
        <v>1166</v>
      </c>
      <c r="F269" s="3" t="s">
        <v>1226</v>
      </c>
      <c r="G269" s="1" t="s">
        <v>469</v>
      </c>
      <c r="H269" s="1" t="s">
        <v>1555</v>
      </c>
      <c r="I269" s="1" t="s">
        <v>165</v>
      </c>
      <c r="J269" s="1" t="s">
        <v>153</v>
      </c>
      <c r="K269" s="1" t="s">
        <v>157</v>
      </c>
      <c r="T269" s="7"/>
      <c r="AG269" s="1" t="s">
        <v>157</v>
      </c>
      <c r="AP269" s="7"/>
      <c r="BC269" s="1" t="s">
        <v>157</v>
      </c>
      <c r="BL269" s="7"/>
      <c r="BY269" s="1" t="s">
        <v>154</v>
      </c>
      <c r="BZ269" s="1" t="s">
        <v>154</v>
      </c>
      <c r="CB269" s="3">
        <v>100</v>
      </c>
      <c r="CC269" s="5">
        <v>100</v>
      </c>
      <c r="CD269" s="3">
        <v>13</v>
      </c>
      <c r="CE269" s="1" t="s">
        <v>160</v>
      </c>
      <c r="CF269" s="3">
        <v>1</v>
      </c>
      <c r="CG269" s="3">
        <v>2</v>
      </c>
      <c r="CH269" s="7">
        <f>AVERAGE(CF269:CG269)</f>
        <v>1.5</v>
      </c>
      <c r="CI269" s="1" t="s">
        <v>172</v>
      </c>
      <c r="CJ269" s="3">
        <v>1</v>
      </c>
      <c r="CK269" s="3">
        <v>0</v>
      </c>
      <c r="CL269" s="3">
        <v>0</v>
      </c>
      <c r="CM269" s="3">
        <v>0</v>
      </c>
      <c r="CN269" s="3">
        <v>0</v>
      </c>
      <c r="CO269" s="3">
        <v>0</v>
      </c>
      <c r="CP269" s="3">
        <v>0</v>
      </c>
      <c r="CQ269" s="3">
        <v>0</v>
      </c>
      <c r="CR269" s="3">
        <v>0</v>
      </c>
      <c r="CS269" s="3">
        <v>0</v>
      </c>
      <c r="CT269" s="3">
        <v>0</v>
      </c>
      <c r="CU269" s="1" t="s">
        <v>157</v>
      </c>
      <c r="DD269" s="7"/>
      <c r="DQ269" s="1" t="s">
        <v>157</v>
      </c>
      <c r="DZ269" s="7"/>
      <c r="EM269" s="1" t="s">
        <v>157</v>
      </c>
      <c r="EV269" s="7"/>
      <c r="FJ269" s="1">
        <v>21781403</v>
      </c>
      <c r="FK269" s="1" t="s">
        <v>470</v>
      </c>
      <c r="FL269" s="1" t="s">
        <v>471</v>
      </c>
      <c r="FM269" s="1">
        <v>89</v>
      </c>
    </row>
    <row r="270" spans="1:169" x14ac:dyDescent="0.25">
      <c r="A270" s="1" t="s">
        <v>1020</v>
      </c>
      <c r="B270" s="1" t="s">
        <v>169</v>
      </c>
      <c r="C270" s="1" t="s">
        <v>1137</v>
      </c>
      <c r="D270" s="3" t="s">
        <v>1284</v>
      </c>
      <c r="E270" s="15" t="s">
        <v>1166</v>
      </c>
      <c r="F270" s="3" t="s">
        <v>1226</v>
      </c>
      <c r="G270" s="1" t="s">
        <v>472</v>
      </c>
      <c r="H270" s="1" t="s">
        <v>1556</v>
      </c>
      <c r="I270" s="1" t="s">
        <v>165</v>
      </c>
      <c r="J270" s="1" t="s">
        <v>153</v>
      </c>
      <c r="K270" s="1" t="s">
        <v>157</v>
      </c>
      <c r="T270" s="7"/>
      <c r="AG270" s="1" t="s">
        <v>157</v>
      </c>
      <c r="AP270" s="7"/>
      <c r="BC270" s="1" t="s">
        <v>157</v>
      </c>
      <c r="BL270" s="7"/>
      <c r="BY270" s="1" t="s">
        <v>154</v>
      </c>
      <c r="BZ270" s="1" t="s">
        <v>154</v>
      </c>
      <c r="CB270" s="3">
        <v>120</v>
      </c>
      <c r="CC270" s="5">
        <v>120</v>
      </c>
      <c r="CD270" s="3">
        <v>13</v>
      </c>
      <c r="CE270" s="1" t="s">
        <v>160</v>
      </c>
      <c r="CF270" s="3">
        <v>1</v>
      </c>
      <c r="CG270" s="3">
        <v>2</v>
      </c>
      <c r="CH270" s="7">
        <f>AVERAGE(CF270:CG270)</f>
        <v>1.5</v>
      </c>
      <c r="CI270" s="1" t="s">
        <v>172</v>
      </c>
      <c r="CJ270" s="3">
        <v>1</v>
      </c>
      <c r="CK270" s="3">
        <v>0</v>
      </c>
      <c r="CL270" s="3">
        <v>0</v>
      </c>
      <c r="CM270" s="3">
        <v>0</v>
      </c>
      <c r="CN270" s="3">
        <v>0</v>
      </c>
      <c r="CO270" s="3">
        <v>0</v>
      </c>
      <c r="CP270" s="3">
        <v>0</v>
      </c>
      <c r="CQ270" s="3">
        <v>0</v>
      </c>
      <c r="CR270" s="3">
        <v>0</v>
      </c>
      <c r="CS270" s="3">
        <v>0</v>
      </c>
      <c r="CT270" s="3">
        <v>0</v>
      </c>
      <c r="CU270" s="1" t="s">
        <v>157</v>
      </c>
      <c r="DD270" s="7"/>
      <c r="DQ270" s="1" t="s">
        <v>157</v>
      </c>
      <c r="DZ270" s="7"/>
      <c r="EM270" s="1" t="s">
        <v>157</v>
      </c>
      <c r="EV270" s="7"/>
      <c r="FJ270" s="1">
        <v>21781590</v>
      </c>
      <c r="FK270" s="1" t="s">
        <v>473</v>
      </c>
      <c r="FL270" s="1" t="s">
        <v>474</v>
      </c>
      <c r="FM270" s="1">
        <v>90</v>
      </c>
    </row>
    <row r="271" spans="1:169" x14ac:dyDescent="0.25">
      <c r="A271" s="1" t="s">
        <v>1021</v>
      </c>
      <c r="B271" s="1" t="s">
        <v>169</v>
      </c>
      <c r="C271" s="1" t="s">
        <v>1137</v>
      </c>
      <c r="D271" s="3" t="s">
        <v>1284</v>
      </c>
      <c r="E271" s="15" t="s">
        <v>1166</v>
      </c>
      <c r="F271" s="3" t="s">
        <v>1226</v>
      </c>
      <c r="G271" s="1" t="s">
        <v>475</v>
      </c>
      <c r="H271" s="1" t="s">
        <v>1186</v>
      </c>
      <c r="I271" s="1" t="s">
        <v>165</v>
      </c>
      <c r="J271" s="1" t="s">
        <v>153</v>
      </c>
      <c r="K271" s="1" t="s">
        <v>157</v>
      </c>
      <c r="T271" s="7"/>
      <c r="AG271" s="1" t="s">
        <v>157</v>
      </c>
      <c r="AP271" s="7"/>
      <c r="BC271" s="1" t="s">
        <v>154</v>
      </c>
      <c r="BD271" s="1" t="s">
        <v>154</v>
      </c>
      <c r="BF271" s="3">
        <v>50</v>
      </c>
      <c r="BG271" s="5">
        <v>50</v>
      </c>
      <c r="BH271" s="3">
        <v>13</v>
      </c>
      <c r="BI271" s="1" t="s">
        <v>160</v>
      </c>
      <c r="BJ271" s="3">
        <v>1</v>
      </c>
      <c r="BK271" s="3">
        <v>4</v>
      </c>
      <c r="BL271" s="7">
        <f>AVERAGE(BJ271:BK271)</f>
        <v>2.5</v>
      </c>
      <c r="BM271" s="1" t="s">
        <v>172</v>
      </c>
      <c r="BN271" s="3">
        <v>1</v>
      </c>
      <c r="BO271" s="3">
        <v>0</v>
      </c>
      <c r="BP271" s="3">
        <v>0</v>
      </c>
      <c r="BQ271" s="3">
        <v>0</v>
      </c>
      <c r="BR271" s="3">
        <v>0</v>
      </c>
      <c r="BS271" s="3">
        <v>0</v>
      </c>
      <c r="BT271" s="3">
        <v>0</v>
      </c>
      <c r="BU271" s="3">
        <v>0</v>
      </c>
      <c r="BV271" s="3">
        <v>0</v>
      </c>
      <c r="BW271" s="3">
        <v>0</v>
      </c>
      <c r="BX271" s="3">
        <v>0</v>
      </c>
      <c r="BY271" s="1" t="s">
        <v>157</v>
      </c>
      <c r="CH271" s="7"/>
      <c r="CU271" s="1" t="s">
        <v>154</v>
      </c>
      <c r="CV271" s="1" t="s">
        <v>154</v>
      </c>
      <c r="CW271" s="3">
        <v>125</v>
      </c>
      <c r="CX271" s="3">
        <v>90</v>
      </c>
      <c r="CY271" s="11">
        <f>CX271/CW271*100</f>
        <v>72</v>
      </c>
      <c r="CZ271" s="3">
        <v>13</v>
      </c>
      <c r="DA271" s="1" t="s">
        <v>160</v>
      </c>
      <c r="DB271" s="3">
        <v>1</v>
      </c>
      <c r="DC271" s="3">
        <v>3</v>
      </c>
      <c r="DD271" s="7">
        <f>AVERAGE(DB271:DC271)</f>
        <v>2</v>
      </c>
      <c r="DE271" s="1" t="s">
        <v>172</v>
      </c>
      <c r="DF271" s="3">
        <v>1</v>
      </c>
      <c r="DG271" s="3">
        <v>0</v>
      </c>
      <c r="DH271" s="3">
        <v>0</v>
      </c>
      <c r="DI271" s="3">
        <v>0</v>
      </c>
      <c r="DJ271" s="3">
        <v>0</v>
      </c>
      <c r="DK271" s="3">
        <v>0</v>
      </c>
      <c r="DL271" s="3">
        <v>0</v>
      </c>
      <c r="DM271" s="3">
        <v>0</v>
      </c>
      <c r="DN271" s="3">
        <v>0</v>
      </c>
      <c r="DO271" s="3">
        <v>0</v>
      </c>
      <c r="DP271" s="3">
        <v>0</v>
      </c>
      <c r="DQ271" s="1" t="s">
        <v>154</v>
      </c>
      <c r="DR271" s="1" t="s">
        <v>154</v>
      </c>
      <c r="DT271" s="3">
        <v>60</v>
      </c>
      <c r="DU271" s="5">
        <v>60</v>
      </c>
      <c r="DV271" s="3">
        <v>13</v>
      </c>
      <c r="DW271" s="1" t="s">
        <v>160</v>
      </c>
      <c r="DX271" s="3">
        <v>1</v>
      </c>
      <c r="DY271" s="3">
        <v>4</v>
      </c>
      <c r="DZ271" s="7">
        <f>AVERAGE(DX271:DY271)</f>
        <v>2.5</v>
      </c>
      <c r="EA271" s="1" t="s">
        <v>172</v>
      </c>
      <c r="EB271" s="3">
        <v>1</v>
      </c>
      <c r="EC271" s="3">
        <v>0</v>
      </c>
      <c r="ED271" s="3">
        <v>0</v>
      </c>
      <c r="EE271" s="3">
        <v>0</v>
      </c>
      <c r="EF271" s="3">
        <v>0</v>
      </c>
      <c r="EG271" s="3">
        <v>0</v>
      </c>
      <c r="EH271" s="3">
        <v>0</v>
      </c>
      <c r="EI271" s="3">
        <v>0</v>
      </c>
      <c r="EJ271" s="3">
        <v>0</v>
      </c>
      <c r="EK271" s="3">
        <v>0</v>
      </c>
      <c r="EL271" s="3">
        <v>0</v>
      </c>
      <c r="EM271" s="1" t="s">
        <v>154</v>
      </c>
      <c r="EN271" s="1" t="s">
        <v>154</v>
      </c>
      <c r="EP271" s="5">
        <v>300</v>
      </c>
      <c r="EQ271" s="3">
        <v>300</v>
      </c>
      <c r="ER271" s="3">
        <v>13</v>
      </c>
      <c r="ES271" s="1" t="s">
        <v>160</v>
      </c>
      <c r="ET271" s="3">
        <v>1</v>
      </c>
      <c r="EU271" s="3">
        <v>6</v>
      </c>
      <c r="EV271" s="7">
        <f>AVERAGE(ET271:EU271)</f>
        <v>3.5</v>
      </c>
      <c r="EW271" s="1" t="s">
        <v>172</v>
      </c>
      <c r="EX271" s="3">
        <v>1</v>
      </c>
      <c r="EY271" s="3">
        <v>0</v>
      </c>
      <c r="EZ271" s="3">
        <v>0</v>
      </c>
      <c r="FA271" s="3">
        <v>0</v>
      </c>
      <c r="FB271" s="3">
        <v>0</v>
      </c>
      <c r="FC271" s="3">
        <v>0</v>
      </c>
      <c r="FD271" s="3">
        <v>0</v>
      </c>
      <c r="FE271" s="3">
        <v>0</v>
      </c>
      <c r="FF271" s="3">
        <v>0</v>
      </c>
      <c r="FG271" s="3">
        <v>0</v>
      </c>
      <c r="FH271" s="3">
        <v>0</v>
      </c>
      <c r="FJ271" s="1">
        <v>21781815</v>
      </c>
      <c r="FK271" s="1" t="s">
        <v>476</v>
      </c>
      <c r="FL271" s="1" t="s">
        <v>477</v>
      </c>
      <c r="FM271" s="1">
        <v>91</v>
      </c>
    </row>
    <row r="272" spans="1:169" x14ac:dyDescent="0.25">
      <c r="A272" s="1" t="s">
        <v>1022</v>
      </c>
      <c r="B272" s="1" t="s">
        <v>169</v>
      </c>
      <c r="C272" s="1" t="s">
        <v>1137</v>
      </c>
      <c r="D272" s="3" t="s">
        <v>1284</v>
      </c>
      <c r="E272" s="28" t="s">
        <v>1166</v>
      </c>
      <c r="F272" s="3" t="s">
        <v>1226</v>
      </c>
      <c r="G272" s="1" t="s">
        <v>516</v>
      </c>
      <c r="H272" s="1" t="s">
        <v>1186</v>
      </c>
      <c r="I272" s="1" t="s">
        <v>165</v>
      </c>
      <c r="J272" s="1" t="s">
        <v>153</v>
      </c>
      <c r="K272" s="1" t="s">
        <v>157</v>
      </c>
      <c r="T272" s="7"/>
      <c r="AG272" s="1" t="s">
        <v>157</v>
      </c>
      <c r="AP272" s="7"/>
      <c r="BC272" s="1" t="s">
        <v>154</v>
      </c>
      <c r="BD272" s="1" t="s">
        <v>154</v>
      </c>
      <c r="BF272" s="3">
        <v>50</v>
      </c>
      <c r="BG272" s="5">
        <v>50</v>
      </c>
      <c r="BH272" s="3">
        <v>13</v>
      </c>
      <c r="BI272" s="1" t="s">
        <v>160</v>
      </c>
      <c r="BJ272" s="3">
        <v>1</v>
      </c>
      <c r="BK272" s="3">
        <v>3</v>
      </c>
      <c r="BL272" s="7">
        <f>AVERAGE(BJ272:BK272)</f>
        <v>2</v>
      </c>
      <c r="BM272" s="1" t="s">
        <v>172</v>
      </c>
      <c r="BN272" s="3">
        <v>1</v>
      </c>
      <c r="BO272" s="3">
        <v>0</v>
      </c>
      <c r="BP272" s="3">
        <v>0</v>
      </c>
      <c r="BQ272" s="3">
        <v>0</v>
      </c>
      <c r="BR272" s="3">
        <v>0</v>
      </c>
      <c r="BS272" s="3">
        <v>0</v>
      </c>
      <c r="BT272" s="3">
        <v>0</v>
      </c>
      <c r="BU272" s="3">
        <v>0</v>
      </c>
      <c r="BV272" s="3">
        <v>0</v>
      </c>
      <c r="BW272" s="3">
        <v>0</v>
      </c>
      <c r="BX272" s="3">
        <v>0</v>
      </c>
      <c r="BY272" s="1" t="s">
        <v>157</v>
      </c>
      <c r="CH272" s="7"/>
      <c r="CU272" s="1" t="s">
        <v>154</v>
      </c>
      <c r="CV272" s="1" t="s">
        <v>154</v>
      </c>
      <c r="CW272" s="3">
        <v>125</v>
      </c>
      <c r="CX272" s="3">
        <v>91</v>
      </c>
      <c r="CY272" s="11">
        <f>CX272/CW272*100</f>
        <v>72.8</v>
      </c>
      <c r="CZ272" s="3">
        <v>13</v>
      </c>
      <c r="DA272" s="1" t="s">
        <v>160</v>
      </c>
      <c r="DB272" s="3">
        <v>1</v>
      </c>
      <c r="DC272" s="3">
        <v>5</v>
      </c>
      <c r="DD272" s="7">
        <f>AVERAGE(DB272:DC272)</f>
        <v>3</v>
      </c>
      <c r="DE272" s="1" t="s">
        <v>172</v>
      </c>
      <c r="DF272" s="3">
        <v>1</v>
      </c>
      <c r="DG272" s="3">
        <v>0</v>
      </c>
      <c r="DH272" s="3">
        <v>0</v>
      </c>
      <c r="DI272" s="3">
        <v>0</v>
      </c>
      <c r="DJ272" s="3">
        <v>0</v>
      </c>
      <c r="DK272" s="3">
        <v>0</v>
      </c>
      <c r="DL272" s="3">
        <v>0</v>
      </c>
      <c r="DM272" s="3">
        <v>0</v>
      </c>
      <c r="DN272" s="3">
        <v>0</v>
      </c>
      <c r="DO272" s="3">
        <v>0</v>
      </c>
      <c r="DP272" s="3">
        <v>0</v>
      </c>
      <c r="DQ272" s="1" t="s">
        <v>154</v>
      </c>
      <c r="DR272" s="1" t="s">
        <v>154</v>
      </c>
      <c r="DT272" s="3">
        <v>60</v>
      </c>
      <c r="DU272" s="5">
        <v>60</v>
      </c>
      <c r="DV272" s="3">
        <v>13</v>
      </c>
      <c r="DW272" s="1" t="s">
        <v>160</v>
      </c>
      <c r="DX272" s="3">
        <v>1</v>
      </c>
      <c r="DY272" s="3">
        <v>4</v>
      </c>
      <c r="DZ272" s="7">
        <f>AVERAGE(DX272:DY272)</f>
        <v>2.5</v>
      </c>
      <c r="EA272" s="1" t="s">
        <v>172</v>
      </c>
      <c r="EB272" s="3">
        <v>1</v>
      </c>
      <c r="EC272" s="3">
        <v>0</v>
      </c>
      <c r="ED272" s="3">
        <v>0</v>
      </c>
      <c r="EE272" s="3">
        <v>0</v>
      </c>
      <c r="EF272" s="3">
        <v>0</v>
      </c>
      <c r="EG272" s="3">
        <v>0</v>
      </c>
      <c r="EH272" s="3">
        <v>0</v>
      </c>
      <c r="EI272" s="3">
        <v>0</v>
      </c>
      <c r="EJ272" s="3">
        <v>0</v>
      </c>
      <c r="EK272" s="3">
        <v>0</v>
      </c>
      <c r="EL272" s="3">
        <v>0</v>
      </c>
      <c r="EM272" s="1" t="s">
        <v>154</v>
      </c>
      <c r="EN272" s="1" t="s">
        <v>154</v>
      </c>
      <c r="EP272" s="5">
        <v>145</v>
      </c>
      <c r="EQ272" s="3">
        <v>145</v>
      </c>
      <c r="ER272" s="3">
        <v>13</v>
      </c>
      <c r="ES272" s="1" t="s">
        <v>160</v>
      </c>
      <c r="ET272" s="3">
        <v>1</v>
      </c>
      <c r="EU272" s="3">
        <v>5</v>
      </c>
      <c r="EV272" s="7">
        <f>AVERAGE(ET272:EU272)</f>
        <v>3</v>
      </c>
      <c r="EW272" s="1" t="s">
        <v>172</v>
      </c>
      <c r="EX272" s="3">
        <v>1</v>
      </c>
      <c r="EY272" s="3">
        <v>0</v>
      </c>
      <c r="EZ272" s="3">
        <v>0</v>
      </c>
      <c r="FA272" s="3">
        <v>0</v>
      </c>
      <c r="FB272" s="3">
        <v>0</v>
      </c>
      <c r="FC272" s="3">
        <v>0</v>
      </c>
      <c r="FD272" s="3">
        <v>0</v>
      </c>
      <c r="FE272" s="3">
        <v>0</v>
      </c>
      <c r="FF272" s="3">
        <v>0</v>
      </c>
      <c r="FG272" s="3">
        <v>0</v>
      </c>
      <c r="FH272" s="3">
        <v>0</v>
      </c>
      <c r="FJ272" s="1">
        <v>21783560</v>
      </c>
      <c r="FK272" s="1" t="s">
        <v>517</v>
      </c>
      <c r="FL272" s="1" t="s">
        <v>518</v>
      </c>
      <c r="FM272" s="1">
        <v>102</v>
      </c>
    </row>
    <row r="273" spans="1:169" x14ac:dyDescent="0.25">
      <c r="A273" s="1" t="s">
        <v>1023</v>
      </c>
      <c r="B273" s="1" t="s">
        <v>169</v>
      </c>
      <c r="C273" s="1" t="s">
        <v>1137</v>
      </c>
      <c r="D273" s="3" t="s">
        <v>1284</v>
      </c>
      <c r="E273" s="15" t="s">
        <v>1166</v>
      </c>
      <c r="F273" s="3" t="s">
        <v>1226</v>
      </c>
      <c r="G273" s="1" t="s">
        <v>524</v>
      </c>
      <c r="H273" s="1" t="s">
        <v>1527</v>
      </c>
      <c r="I273" s="1" t="s">
        <v>165</v>
      </c>
      <c r="J273" s="1" t="s">
        <v>153</v>
      </c>
      <c r="K273" s="1" t="s">
        <v>157</v>
      </c>
      <c r="T273" s="7"/>
      <c r="AG273" s="1" t="s">
        <v>157</v>
      </c>
      <c r="AP273" s="7"/>
      <c r="BC273" s="1" t="s">
        <v>157</v>
      </c>
      <c r="BL273" s="7"/>
      <c r="BY273" s="1" t="s">
        <v>154</v>
      </c>
      <c r="BZ273" s="1" t="s">
        <v>154</v>
      </c>
      <c r="CB273" s="3">
        <v>100</v>
      </c>
      <c r="CC273" s="5">
        <v>100</v>
      </c>
      <c r="CD273" s="3">
        <v>13</v>
      </c>
      <c r="CE273" s="1" t="s">
        <v>160</v>
      </c>
      <c r="CF273" s="3">
        <v>1</v>
      </c>
      <c r="CG273" s="3">
        <v>4</v>
      </c>
      <c r="CH273" s="7">
        <f>AVERAGE(CF273:CG273)</f>
        <v>2.5</v>
      </c>
      <c r="CI273" s="1" t="s">
        <v>172</v>
      </c>
      <c r="CJ273" s="3">
        <v>1</v>
      </c>
      <c r="CK273" s="3">
        <v>0</v>
      </c>
      <c r="CL273" s="3">
        <v>0</v>
      </c>
      <c r="CM273" s="3">
        <v>0</v>
      </c>
      <c r="CN273" s="3">
        <v>0</v>
      </c>
      <c r="CO273" s="3">
        <v>0</v>
      </c>
      <c r="CP273" s="3">
        <v>0</v>
      </c>
      <c r="CQ273" s="3">
        <v>0</v>
      </c>
      <c r="CR273" s="3">
        <v>0</v>
      </c>
      <c r="CS273" s="3">
        <v>0</v>
      </c>
      <c r="CT273" s="3">
        <v>0</v>
      </c>
      <c r="CU273" s="1" t="s">
        <v>157</v>
      </c>
      <c r="DD273" s="7"/>
      <c r="DQ273" s="1" t="s">
        <v>157</v>
      </c>
      <c r="DZ273" s="7"/>
      <c r="EM273" s="1" t="s">
        <v>157</v>
      </c>
      <c r="EV273" s="7"/>
      <c r="FJ273" s="1">
        <v>21785121</v>
      </c>
      <c r="FK273" s="1" t="s">
        <v>525</v>
      </c>
      <c r="FL273" s="1" t="s">
        <v>526</v>
      </c>
      <c r="FM273" s="1">
        <v>104</v>
      </c>
    </row>
    <row r="274" spans="1:169" x14ac:dyDescent="0.25">
      <c r="A274" s="1" t="s">
        <v>1050</v>
      </c>
      <c r="B274" s="1" t="s">
        <v>169</v>
      </c>
      <c r="C274" s="1" t="s">
        <v>1137</v>
      </c>
      <c r="D274" s="3" t="s">
        <v>1284</v>
      </c>
      <c r="E274" s="15" t="s">
        <v>1166</v>
      </c>
      <c r="F274" s="3" t="s">
        <v>1226</v>
      </c>
      <c r="G274" s="1" t="s">
        <v>489</v>
      </c>
      <c r="H274" s="1" t="s">
        <v>1568</v>
      </c>
      <c r="I274" s="1" t="s">
        <v>165</v>
      </c>
      <c r="J274" s="1" t="s">
        <v>153</v>
      </c>
      <c r="K274" s="1" t="s">
        <v>157</v>
      </c>
      <c r="T274" s="7"/>
      <c r="AG274" s="1" t="s">
        <v>157</v>
      </c>
      <c r="AP274" s="7"/>
      <c r="BC274" s="1" t="s">
        <v>154</v>
      </c>
      <c r="BD274" s="1" t="s">
        <v>154</v>
      </c>
      <c r="BF274" s="3">
        <v>42</v>
      </c>
      <c r="BG274" s="5">
        <v>42</v>
      </c>
      <c r="BH274" s="3">
        <v>13</v>
      </c>
      <c r="BI274" s="1" t="s">
        <v>160</v>
      </c>
      <c r="BJ274" s="3">
        <v>1</v>
      </c>
      <c r="BK274" s="3">
        <v>5</v>
      </c>
      <c r="BL274" s="7">
        <f>AVERAGE(BJ274:BK274)</f>
        <v>3</v>
      </c>
      <c r="BM274" s="1" t="s">
        <v>172</v>
      </c>
      <c r="BN274" s="3">
        <v>1</v>
      </c>
      <c r="BO274" s="3">
        <v>0</v>
      </c>
      <c r="BP274" s="3">
        <v>0</v>
      </c>
      <c r="BQ274" s="3">
        <v>0</v>
      </c>
      <c r="BR274" s="3">
        <v>0</v>
      </c>
      <c r="BS274" s="3">
        <v>0</v>
      </c>
      <c r="BT274" s="3">
        <v>0</v>
      </c>
      <c r="BU274" s="3">
        <v>0</v>
      </c>
      <c r="BV274" s="3">
        <v>0</v>
      </c>
      <c r="BW274" s="3">
        <v>0</v>
      </c>
      <c r="BX274" s="3">
        <v>0</v>
      </c>
      <c r="BY274" s="1" t="s">
        <v>157</v>
      </c>
      <c r="CH274" s="7"/>
      <c r="CU274" s="1" t="s">
        <v>154</v>
      </c>
      <c r="CV274" s="1" t="s">
        <v>154</v>
      </c>
      <c r="CW274" s="3">
        <v>125</v>
      </c>
      <c r="CX274" s="3">
        <v>77</v>
      </c>
      <c r="CY274" s="11">
        <f>CX274/CW274*100</f>
        <v>61.6</v>
      </c>
      <c r="CZ274" s="3">
        <v>13</v>
      </c>
      <c r="DA274" s="1" t="s">
        <v>160</v>
      </c>
      <c r="DB274" s="3">
        <v>1</v>
      </c>
      <c r="DC274" s="3">
        <v>5</v>
      </c>
      <c r="DD274" s="7">
        <f>AVERAGE(DB274:DC274)</f>
        <v>3</v>
      </c>
      <c r="DE274" s="1" t="s">
        <v>172</v>
      </c>
      <c r="DF274" s="3">
        <v>1</v>
      </c>
      <c r="DG274" s="3">
        <v>0</v>
      </c>
      <c r="DH274" s="3">
        <v>0</v>
      </c>
      <c r="DI274" s="3">
        <v>0</v>
      </c>
      <c r="DJ274" s="3">
        <v>0</v>
      </c>
      <c r="DK274" s="3">
        <v>0</v>
      </c>
      <c r="DL274" s="3">
        <v>0</v>
      </c>
      <c r="DM274" s="3">
        <v>0</v>
      </c>
      <c r="DN274" s="3">
        <v>0</v>
      </c>
      <c r="DO274" s="3">
        <v>0</v>
      </c>
      <c r="DP274" s="3">
        <v>0</v>
      </c>
      <c r="DQ274" s="1" t="s">
        <v>154</v>
      </c>
      <c r="DR274" s="1" t="s">
        <v>154</v>
      </c>
      <c r="DT274" s="3">
        <v>50</v>
      </c>
      <c r="DU274" s="5">
        <v>50</v>
      </c>
      <c r="DV274" s="3">
        <v>13</v>
      </c>
      <c r="DW274" s="1" t="s">
        <v>160</v>
      </c>
      <c r="DX274" s="3">
        <v>1</v>
      </c>
      <c r="DY274" s="3">
        <v>4</v>
      </c>
      <c r="DZ274" s="7">
        <f>AVERAGE(DX274:DY274)</f>
        <v>2.5</v>
      </c>
      <c r="EA274" s="1" t="s">
        <v>172</v>
      </c>
      <c r="EB274" s="3">
        <v>1</v>
      </c>
      <c r="EC274" s="3">
        <v>0</v>
      </c>
      <c r="ED274" s="3">
        <v>0</v>
      </c>
      <c r="EE274" s="3">
        <v>0</v>
      </c>
      <c r="EF274" s="3">
        <v>0</v>
      </c>
      <c r="EG274" s="3">
        <v>0</v>
      </c>
      <c r="EH274" s="3">
        <v>0</v>
      </c>
      <c r="EI274" s="3">
        <v>0</v>
      </c>
      <c r="EJ274" s="3">
        <v>0</v>
      </c>
      <c r="EK274" s="3">
        <v>0</v>
      </c>
      <c r="EL274" s="3">
        <v>0</v>
      </c>
      <c r="EM274" s="1" t="s">
        <v>154</v>
      </c>
      <c r="EN274" s="1" t="s">
        <v>154</v>
      </c>
      <c r="EP274" s="5">
        <v>325</v>
      </c>
      <c r="EQ274" s="3">
        <v>325</v>
      </c>
      <c r="ER274" s="3">
        <v>13</v>
      </c>
      <c r="ES274" s="1" t="s">
        <v>160</v>
      </c>
      <c r="ET274" s="3">
        <v>1</v>
      </c>
      <c r="EU274" s="3">
        <v>5</v>
      </c>
      <c r="EV274" s="7">
        <f>AVERAGE(ET274:EU274)</f>
        <v>3</v>
      </c>
      <c r="EW274" s="1" t="s">
        <v>172</v>
      </c>
      <c r="EX274" s="3">
        <v>1</v>
      </c>
      <c r="EY274" s="3">
        <v>0</v>
      </c>
      <c r="EZ274" s="3">
        <v>0</v>
      </c>
      <c r="FA274" s="3">
        <v>0</v>
      </c>
      <c r="FB274" s="3">
        <v>0</v>
      </c>
      <c r="FC274" s="3">
        <v>0</v>
      </c>
      <c r="FD274" s="3">
        <v>0</v>
      </c>
      <c r="FE274" s="3">
        <v>0</v>
      </c>
      <c r="FF274" s="3">
        <v>0</v>
      </c>
      <c r="FG274" s="3">
        <v>0</v>
      </c>
      <c r="FH274" s="3">
        <v>0</v>
      </c>
      <c r="FJ274" s="1">
        <v>21783038</v>
      </c>
      <c r="FK274" s="1" t="s">
        <v>490</v>
      </c>
      <c r="FL274" s="1" t="s">
        <v>491</v>
      </c>
      <c r="FM274" s="1">
        <v>95</v>
      </c>
    </row>
    <row r="275" spans="1:169" x14ac:dyDescent="0.25">
      <c r="A275" s="1" t="s">
        <v>1052</v>
      </c>
      <c r="B275" s="1" t="s">
        <v>161</v>
      </c>
      <c r="C275" s="1" t="s">
        <v>1144</v>
      </c>
      <c r="D275" s="3" t="s">
        <v>1292</v>
      </c>
      <c r="E275" s="15" t="s">
        <v>1213</v>
      </c>
      <c r="F275" s="3" t="s">
        <v>1275</v>
      </c>
      <c r="G275" s="1" t="s">
        <v>882</v>
      </c>
      <c r="H275" s="1" t="s">
        <v>1598</v>
      </c>
      <c r="I275" s="1" t="s">
        <v>162</v>
      </c>
      <c r="J275" s="1" t="s">
        <v>159</v>
      </c>
      <c r="K275" s="1" t="s">
        <v>154</v>
      </c>
      <c r="L275" s="1" t="s">
        <v>154</v>
      </c>
      <c r="N275" s="3">
        <v>290</v>
      </c>
      <c r="O275" s="5">
        <v>290</v>
      </c>
      <c r="P275" s="3">
        <v>24</v>
      </c>
      <c r="Q275" s="1" t="s">
        <v>160</v>
      </c>
      <c r="R275" s="3">
        <v>5</v>
      </c>
      <c r="T275" s="7">
        <f>AVERAGE(R275:S275)</f>
        <v>5</v>
      </c>
      <c r="U275" s="1" t="s">
        <v>420</v>
      </c>
      <c r="V275" s="3">
        <v>1</v>
      </c>
      <c r="W275" s="3">
        <v>0</v>
      </c>
      <c r="X275" s="3">
        <v>0</v>
      </c>
      <c r="Y275" s="3">
        <v>0</v>
      </c>
      <c r="Z275" s="3">
        <v>1</v>
      </c>
      <c r="AA275" s="3">
        <v>0</v>
      </c>
      <c r="AB275" s="3">
        <v>0</v>
      </c>
      <c r="AC275" s="3">
        <v>0</v>
      </c>
      <c r="AD275" s="3">
        <v>0</v>
      </c>
      <c r="AE275" s="3">
        <v>0</v>
      </c>
      <c r="AF275" s="3">
        <v>0</v>
      </c>
      <c r="AG275" s="1" t="s">
        <v>154</v>
      </c>
      <c r="AH275" s="1" t="s">
        <v>154</v>
      </c>
      <c r="AJ275" s="3">
        <v>290</v>
      </c>
      <c r="AK275" s="5">
        <v>290</v>
      </c>
      <c r="AL275" s="3">
        <v>24</v>
      </c>
      <c r="AM275" s="1" t="s">
        <v>160</v>
      </c>
      <c r="AN275" s="3">
        <v>2</v>
      </c>
      <c r="AO275" s="3">
        <v>3</v>
      </c>
      <c r="AP275" s="7">
        <f>AVERAGE(AN275:AO275)</f>
        <v>2.5</v>
      </c>
      <c r="AQ275" s="1" t="s">
        <v>172</v>
      </c>
      <c r="AR275" s="3">
        <v>1</v>
      </c>
      <c r="AS275" s="3">
        <v>0</v>
      </c>
      <c r="AT275" s="3">
        <v>0</v>
      </c>
      <c r="AU275" s="3">
        <v>0</v>
      </c>
      <c r="AV275" s="3">
        <v>0</v>
      </c>
      <c r="AW275" s="3">
        <v>0</v>
      </c>
      <c r="AX275" s="3">
        <v>0</v>
      </c>
      <c r="AY275" s="3">
        <v>0</v>
      </c>
      <c r="AZ275" s="3">
        <v>0</v>
      </c>
      <c r="BA275" s="3">
        <v>0</v>
      </c>
      <c r="BB275" s="3">
        <v>0</v>
      </c>
      <c r="BC275" s="1" t="s">
        <v>154</v>
      </c>
      <c r="BD275" s="1" t="s">
        <v>154</v>
      </c>
      <c r="BF275" s="3">
        <v>100</v>
      </c>
      <c r="BG275" s="5">
        <v>100</v>
      </c>
      <c r="BH275" s="3">
        <v>25</v>
      </c>
      <c r="BI275" s="1" t="s">
        <v>160</v>
      </c>
      <c r="BJ275" s="3">
        <v>3</v>
      </c>
      <c r="BL275" s="7">
        <f>AVERAGE(BJ275:BK275)</f>
        <v>3</v>
      </c>
      <c r="BM275" s="1" t="s">
        <v>249</v>
      </c>
      <c r="BN275" s="3">
        <v>0</v>
      </c>
      <c r="BO275" s="3">
        <v>0</v>
      </c>
      <c r="BP275" s="3">
        <v>0</v>
      </c>
      <c r="BQ275" s="3">
        <v>0</v>
      </c>
      <c r="BR275" s="3">
        <v>0</v>
      </c>
      <c r="BS275" s="3">
        <v>0</v>
      </c>
      <c r="BT275" s="3">
        <v>0</v>
      </c>
      <c r="BU275" s="3">
        <v>0</v>
      </c>
      <c r="BV275" s="3">
        <v>0</v>
      </c>
      <c r="BW275" s="3">
        <v>1</v>
      </c>
      <c r="BX275" s="3">
        <v>0</v>
      </c>
      <c r="BY275" s="1" t="s">
        <v>154</v>
      </c>
      <c r="BZ275" s="1" t="s">
        <v>157</v>
      </c>
      <c r="CA275" s="3">
        <v>5</v>
      </c>
      <c r="CB275" s="3">
        <v>50</v>
      </c>
      <c r="CC275" s="5"/>
      <c r="CD275" s="3">
        <v>25</v>
      </c>
      <c r="CE275" s="1" t="s">
        <v>160</v>
      </c>
      <c r="CF275" s="3">
        <v>3</v>
      </c>
      <c r="CH275" s="7">
        <f>AVERAGE(CF275:CG275)</f>
        <v>3</v>
      </c>
      <c r="CI275" s="1" t="s">
        <v>375</v>
      </c>
      <c r="CJ275" s="3">
        <v>0</v>
      </c>
      <c r="CK275" s="3">
        <v>0</v>
      </c>
      <c r="CL275" s="3">
        <v>0</v>
      </c>
      <c r="CM275" s="3">
        <v>0</v>
      </c>
      <c r="CN275" s="3">
        <v>0</v>
      </c>
      <c r="CO275" s="3">
        <v>0</v>
      </c>
      <c r="CP275" s="3">
        <v>1</v>
      </c>
      <c r="CQ275" s="3">
        <v>0</v>
      </c>
      <c r="CR275" s="3">
        <v>0</v>
      </c>
      <c r="CS275" s="3">
        <v>0</v>
      </c>
      <c r="CT275" s="3">
        <v>0</v>
      </c>
      <c r="CU275" s="1" t="s">
        <v>154</v>
      </c>
      <c r="CV275" s="1" t="s">
        <v>154</v>
      </c>
      <c r="CW275" s="3">
        <v>70</v>
      </c>
      <c r="CX275" s="3">
        <v>100</v>
      </c>
      <c r="CY275" s="11">
        <f>CX275/CW275*100</f>
        <v>142.85714285714286</v>
      </c>
      <c r="CZ275" s="3">
        <v>24</v>
      </c>
      <c r="DA275" s="1" t="s">
        <v>160</v>
      </c>
      <c r="DB275" s="3">
        <v>2</v>
      </c>
      <c r="DD275" s="7">
        <f>AVERAGE(DB275:DC275)</f>
        <v>2</v>
      </c>
      <c r="DE275" s="1" t="s">
        <v>249</v>
      </c>
      <c r="DF275" s="3">
        <v>0</v>
      </c>
      <c r="DG275" s="3">
        <v>0</v>
      </c>
      <c r="DH275" s="3">
        <v>0</v>
      </c>
      <c r="DI275" s="3">
        <v>0</v>
      </c>
      <c r="DJ275" s="3">
        <v>0</v>
      </c>
      <c r="DK275" s="3">
        <v>0</v>
      </c>
      <c r="DL275" s="3">
        <v>0</v>
      </c>
      <c r="DM275" s="3">
        <v>0</v>
      </c>
      <c r="DN275" s="3">
        <v>0</v>
      </c>
      <c r="DO275" s="3">
        <v>1</v>
      </c>
      <c r="DP275" s="3">
        <v>0</v>
      </c>
      <c r="DQ275" s="1" t="s">
        <v>154</v>
      </c>
      <c r="DR275" s="1" t="s">
        <v>154</v>
      </c>
      <c r="DT275" s="3">
        <v>70</v>
      </c>
      <c r="DU275" s="5">
        <v>70</v>
      </c>
      <c r="DV275" s="3">
        <v>24</v>
      </c>
      <c r="DW275" s="1" t="s">
        <v>160</v>
      </c>
      <c r="DX275" s="3">
        <v>2</v>
      </c>
      <c r="DZ275" s="7">
        <f>AVERAGE(DX275:DY275)</f>
        <v>2</v>
      </c>
      <c r="EA275" s="1" t="s">
        <v>249</v>
      </c>
      <c r="EB275" s="3">
        <v>0</v>
      </c>
      <c r="EC275" s="3">
        <v>0</v>
      </c>
      <c r="ED275" s="3">
        <v>0</v>
      </c>
      <c r="EE275" s="3">
        <v>0</v>
      </c>
      <c r="EF275" s="3">
        <v>0</v>
      </c>
      <c r="EG275" s="3">
        <v>0</v>
      </c>
      <c r="EH275" s="3">
        <v>0</v>
      </c>
      <c r="EI275" s="3">
        <v>0</v>
      </c>
      <c r="EJ275" s="3">
        <v>0</v>
      </c>
      <c r="EK275" s="3">
        <v>1</v>
      </c>
      <c r="EL275" s="3">
        <v>0</v>
      </c>
      <c r="EM275" s="1" t="s">
        <v>154</v>
      </c>
      <c r="EN275" s="1" t="s">
        <v>154</v>
      </c>
      <c r="EP275" s="5">
        <v>350</v>
      </c>
      <c r="EQ275" s="3">
        <v>350</v>
      </c>
      <c r="ER275" s="3">
        <v>24</v>
      </c>
      <c r="ES275" s="1" t="s">
        <v>160</v>
      </c>
      <c r="ET275" s="3">
        <v>2</v>
      </c>
      <c r="EV275" s="7">
        <f>AVERAGE(ET275:EU275)</f>
        <v>2</v>
      </c>
      <c r="EW275" s="1" t="s">
        <v>249</v>
      </c>
      <c r="EX275" s="3">
        <v>0</v>
      </c>
      <c r="EY275" s="3">
        <v>0</v>
      </c>
      <c r="EZ275" s="3">
        <v>0</v>
      </c>
      <c r="FA275" s="3">
        <v>0</v>
      </c>
      <c r="FB275" s="3">
        <v>0</v>
      </c>
      <c r="FC275" s="3">
        <v>0</v>
      </c>
      <c r="FD275" s="3">
        <v>0</v>
      </c>
      <c r="FE275" s="3">
        <v>0</v>
      </c>
      <c r="FF275" s="3">
        <v>0</v>
      </c>
      <c r="FG275" s="3">
        <v>1</v>
      </c>
      <c r="FH275" s="3">
        <v>0</v>
      </c>
      <c r="FJ275" s="1">
        <v>21930919</v>
      </c>
      <c r="FK275" s="1" t="s">
        <v>883</v>
      </c>
      <c r="FL275" s="1" t="s">
        <v>884</v>
      </c>
      <c r="FM275" s="1">
        <v>224</v>
      </c>
    </row>
    <row r="276" spans="1:169" x14ac:dyDescent="0.25">
      <c r="A276" s="1" t="s">
        <v>1053</v>
      </c>
      <c r="B276" s="1" t="s">
        <v>161</v>
      </c>
      <c r="C276" s="1" t="s">
        <v>1144</v>
      </c>
      <c r="D276" s="3" t="s">
        <v>1292</v>
      </c>
      <c r="E276" s="15" t="s">
        <v>1213</v>
      </c>
      <c r="F276" s="3" t="s">
        <v>1275</v>
      </c>
      <c r="G276" s="1" t="s">
        <v>885</v>
      </c>
      <c r="H276" s="1" t="s">
        <v>1198</v>
      </c>
      <c r="I276" s="1" t="s">
        <v>162</v>
      </c>
      <c r="J276" s="1" t="s">
        <v>159</v>
      </c>
      <c r="K276" s="1" t="s">
        <v>154</v>
      </c>
      <c r="L276" s="1" t="s">
        <v>154</v>
      </c>
      <c r="N276" s="3">
        <v>290</v>
      </c>
      <c r="O276" s="5">
        <v>290</v>
      </c>
      <c r="P276" s="3">
        <v>24</v>
      </c>
      <c r="Q276" s="1" t="s">
        <v>160</v>
      </c>
      <c r="R276" s="3">
        <v>2</v>
      </c>
      <c r="T276" s="7">
        <f>AVERAGE(R276:S276)</f>
        <v>2</v>
      </c>
      <c r="U276" s="1" t="s">
        <v>485</v>
      </c>
      <c r="V276" s="3">
        <v>0</v>
      </c>
      <c r="W276" s="3">
        <v>0</v>
      </c>
      <c r="X276" s="3">
        <v>0</v>
      </c>
      <c r="Y276" s="3">
        <v>0</v>
      </c>
      <c r="Z276" s="3">
        <v>1</v>
      </c>
      <c r="AA276" s="3">
        <v>0</v>
      </c>
      <c r="AB276" s="3">
        <v>0</v>
      </c>
      <c r="AC276" s="3">
        <v>0</v>
      </c>
      <c r="AD276" s="3">
        <v>0</v>
      </c>
      <c r="AE276" s="3">
        <v>0</v>
      </c>
      <c r="AF276" s="3">
        <v>0</v>
      </c>
      <c r="AG276" s="1" t="s">
        <v>154</v>
      </c>
      <c r="AH276" s="1" t="s">
        <v>154</v>
      </c>
      <c r="AJ276" s="3">
        <v>290</v>
      </c>
      <c r="AK276" s="5">
        <v>290</v>
      </c>
      <c r="AL276" s="3">
        <v>24</v>
      </c>
      <c r="AM276" s="1" t="s">
        <v>160</v>
      </c>
      <c r="AN276" s="3">
        <v>2</v>
      </c>
      <c r="AP276" s="7">
        <f>AVERAGE(AN276:AO276)</f>
        <v>2</v>
      </c>
      <c r="AQ276" s="1" t="s">
        <v>485</v>
      </c>
      <c r="AR276" s="3">
        <v>0</v>
      </c>
      <c r="AS276" s="3">
        <v>0</v>
      </c>
      <c r="AT276" s="3">
        <v>0</v>
      </c>
      <c r="AU276" s="3">
        <v>0</v>
      </c>
      <c r="AV276" s="3">
        <v>1</v>
      </c>
      <c r="AW276" s="3">
        <v>0</v>
      </c>
      <c r="AX276" s="3">
        <v>0</v>
      </c>
      <c r="AY276" s="3">
        <v>0</v>
      </c>
      <c r="AZ276" s="3">
        <v>0</v>
      </c>
      <c r="BA276" s="3">
        <v>0</v>
      </c>
      <c r="BB276" s="3">
        <v>0</v>
      </c>
      <c r="BC276" s="1" t="s">
        <v>154</v>
      </c>
      <c r="BD276" s="1" t="s">
        <v>154</v>
      </c>
      <c r="BF276" s="3">
        <v>100</v>
      </c>
      <c r="BG276" s="5">
        <v>100</v>
      </c>
      <c r="BH276" s="3">
        <v>23</v>
      </c>
      <c r="BI276" s="1" t="s">
        <v>160</v>
      </c>
      <c r="BJ276" s="3">
        <v>2</v>
      </c>
      <c r="BL276" s="7">
        <f>AVERAGE(BJ276:BK276)</f>
        <v>2</v>
      </c>
      <c r="BM276" s="1" t="s">
        <v>249</v>
      </c>
      <c r="BN276" s="3">
        <v>0</v>
      </c>
      <c r="BO276" s="3">
        <v>0</v>
      </c>
      <c r="BP276" s="3">
        <v>0</v>
      </c>
      <c r="BQ276" s="3">
        <v>0</v>
      </c>
      <c r="BR276" s="3">
        <v>0</v>
      </c>
      <c r="BS276" s="3">
        <v>0</v>
      </c>
      <c r="BT276" s="3">
        <v>0</v>
      </c>
      <c r="BU276" s="3">
        <v>0</v>
      </c>
      <c r="BV276" s="3">
        <v>0</v>
      </c>
      <c r="BW276" s="3">
        <v>1</v>
      </c>
      <c r="BX276" s="3">
        <v>0</v>
      </c>
      <c r="BY276" s="1" t="s">
        <v>154</v>
      </c>
      <c r="BZ276" s="1" t="s">
        <v>157</v>
      </c>
      <c r="CA276" s="3">
        <v>1</v>
      </c>
      <c r="CB276" s="3">
        <v>10</v>
      </c>
      <c r="CC276" s="5"/>
      <c r="CD276" s="3">
        <v>25</v>
      </c>
      <c r="CE276" s="1" t="s">
        <v>160</v>
      </c>
      <c r="CF276" s="3">
        <v>1</v>
      </c>
      <c r="CH276" s="7">
        <f>AVERAGE(CF276:CG276)</f>
        <v>1</v>
      </c>
      <c r="CI276" s="1" t="s">
        <v>249</v>
      </c>
      <c r="CJ276" s="3">
        <v>0</v>
      </c>
      <c r="CK276" s="3">
        <v>0</v>
      </c>
      <c r="CL276" s="3">
        <v>0</v>
      </c>
      <c r="CM276" s="3">
        <v>0</v>
      </c>
      <c r="CN276" s="3">
        <v>0</v>
      </c>
      <c r="CO276" s="3">
        <v>0</v>
      </c>
      <c r="CP276" s="3">
        <v>0</v>
      </c>
      <c r="CQ276" s="3">
        <v>0</v>
      </c>
      <c r="CR276" s="3">
        <v>0</v>
      </c>
      <c r="CS276" s="3">
        <v>1</v>
      </c>
      <c r="CT276" s="3">
        <v>0</v>
      </c>
      <c r="CU276" s="1" t="s">
        <v>154</v>
      </c>
      <c r="CV276" s="1" t="s">
        <v>154</v>
      </c>
      <c r="CW276" s="3">
        <v>70</v>
      </c>
      <c r="CX276" s="3">
        <v>100</v>
      </c>
      <c r="CY276" s="11">
        <f>CX276/CW276*100</f>
        <v>142.85714285714286</v>
      </c>
      <c r="CZ276" s="3">
        <v>24</v>
      </c>
      <c r="DA276" s="1" t="s">
        <v>160</v>
      </c>
      <c r="DB276" s="3">
        <v>1</v>
      </c>
      <c r="DD276" s="7">
        <f>AVERAGE(DB276:DC276)</f>
        <v>1</v>
      </c>
      <c r="DE276" s="1" t="s">
        <v>249</v>
      </c>
      <c r="DF276" s="3">
        <v>0</v>
      </c>
      <c r="DG276" s="3">
        <v>0</v>
      </c>
      <c r="DH276" s="3">
        <v>0</v>
      </c>
      <c r="DI276" s="3">
        <v>0</v>
      </c>
      <c r="DJ276" s="3">
        <v>0</v>
      </c>
      <c r="DK276" s="3">
        <v>0</v>
      </c>
      <c r="DL276" s="3">
        <v>0</v>
      </c>
      <c r="DM276" s="3">
        <v>0</v>
      </c>
      <c r="DN276" s="3">
        <v>0</v>
      </c>
      <c r="DO276" s="3">
        <v>1</v>
      </c>
      <c r="DP276" s="3">
        <v>0</v>
      </c>
      <c r="DQ276" s="1" t="s">
        <v>154</v>
      </c>
      <c r="DR276" s="1" t="s">
        <v>154</v>
      </c>
      <c r="DT276" s="3">
        <v>80</v>
      </c>
      <c r="DU276" s="5">
        <v>80</v>
      </c>
      <c r="DV276" s="3">
        <v>24</v>
      </c>
      <c r="DW276" s="1" t="s">
        <v>160</v>
      </c>
      <c r="DX276" s="3">
        <v>1</v>
      </c>
      <c r="DZ276" s="7">
        <f>AVERAGE(DX276:DY276)</f>
        <v>1</v>
      </c>
      <c r="EA276" s="1" t="s">
        <v>249</v>
      </c>
      <c r="EB276" s="3">
        <v>0</v>
      </c>
      <c r="EC276" s="3">
        <v>0</v>
      </c>
      <c r="ED276" s="3">
        <v>0</v>
      </c>
      <c r="EE276" s="3">
        <v>0</v>
      </c>
      <c r="EF276" s="3">
        <v>0</v>
      </c>
      <c r="EG276" s="3">
        <v>0</v>
      </c>
      <c r="EH276" s="3">
        <v>0</v>
      </c>
      <c r="EI276" s="3">
        <v>0</v>
      </c>
      <c r="EJ276" s="3">
        <v>0</v>
      </c>
      <c r="EK276" s="3">
        <v>1</v>
      </c>
      <c r="EL276" s="3">
        <v>0</v>
      </c>
      <c r="EM276" s="1" t="s">
        <v>154</v>
      </c>
      <c r="EN276" s="1" t="s">
        <v>154</v>
      </c>
      <c r="EP276" s="5">
        <v>300</v>
      </c>
      <c r="EQ276" s="3">
        <v>300</v>
      </c>
      <c r="ER276" s="3">
        <v>24</v>
      </c>
      <c r="ES276" s="1" t="s">
        <v>160</v>
      </c>
      <c r="ET276" s="3">
        <v>1</v>
      </c>
      <c r="EV276" s="7">
        <f>AVERAGE(ET276:EU276)</f>
        <v>1</v>
      </c>
      <c r="EW276" s="1" t="s">
        <v>249</v>
      </c>
      <c r="EX276" s="3">
        <v>0</v>
      </c>
      <c r="EY276" s="3">
        <v>0</v>
      </c>
      <c r="EZ276" s="3">
        <v>0</v>
      </c>
      <c r="FA276" s="3">
        <v>0</v>
      </c>
      <c r="FB276" s="3">
        <v>0</v>
      </c>
      <c r="FC276" s="3">
        <v>0</v>
      </c>
      <c r="FD276" s="3">
        <v>0</v>
      </c>
      <c r="FE276" s="3">
        <v>0</v>
      </c>
      <c r="FF276" s="3">
        <v>0</v>
      </c>
      <c r="FG276" s="3">
        <v>1</v>
      </c>
      <c r="FH276" s="3">
        <v>0</v>
      </c>
      <c r="FJ276" s="1">
        <v>21930921</v>
      </c>
      <c r="FK276" s="1" t="s">
        <v>886</v>
      </c>
      <c r="FL276" s="1" t="s">
        <v>887</v>
      </c>
      <c r="FM276" s="1">
        <v>225</v>
      </c>
    </row>
    <row r="277" spans="1:169" x14ac:dyDescent="0.25">
      <c r="A277" s="1" t="s">
        <v>1064</v>
      </c>
      <c r="B277" s="1" t="s">
        <v>169</v>
      </c>
      <c r="C277" s="15" t="s">
        <v>1351</v>
      </c>
      <c r="D277" s="1" t="s">
        <v>1352</v>
      </c>
      <c r="E277" s="15" t="s">
        <v>1355</v>
      </c>
      <c r="F277" s="3" t="s">
        <v>1426</v>
      </c>
      <c r="G277" s="1" t="s">
        <v>1324</v>
      </c>
      <c r="H277" s="1" t="s">
        <v>1297</v>
      </c>
      <c r="I277" s="1" t="s">
        <v>162</v>
      </c>
      <c r="J277" s="1" t="s">
        <v>159</v>
      </c>
      <c r="K277" s="1" t="s">
        <v>154</v>
      </c>
      <c r="L277" s="1" t="s">
        <v>154</v>
      </c>
      <c r="N277" s="3">
        <v>355</v>
      </c>
      <c r="O277" s="5">
        <v>355</v>
      </c>
      <c r="P277" s="3">
        <v>18</v>
      </c>
      <c r="Q277" s="1" t="s">
        <v>165</v>
      </c>
      <c r="R277" s="3">
        <v>2</v>
      </c>
      <c r="S277" s="3">
        <v>4</v>
      </c>
      <c r="T277" s="8">
        <f>AVERAGE(R277:S277)</f>
        <v>3</v>
      </c>
      <c r="U277" s="1" t="s">
        <v>1325</v>
      </c>
      <c r="V277" s="3">
        <v>0</v>
      </c>
      <c r="W277" s="3">
        <v>1</v>
      </c>
      <c r="X277" s="3">
        <v>0</v>
      </c>
      <c r="Y277" s="3">
        <v>0</v>
      </c>
      <c r="Z277" s="3">
        <v>1</v>
      </c>
      <c r="AA277" s="3">
        <v>0</v>
      </c>
      <c r="AB277" s="3">
        <v>0</v>
      </c>
      <c r="AC277" s="3">
        <v>0</v>
      </c>
      <c r="AD277" s="3">
        <v>0</v>
      </c>
      <c r="AE277" s="3">
        <v>0</v>
      </c>
      <c r="AF277" s="3">
        <v>0</v>
      </c>
      <c r="AG277" s="1" t="s">
        <v>154</v>
      </c>
      <c r="AH277" s="1" t="s">
        <v>154</v>
      </c>
      <c r="AJ277" s="3">
        <v>350</v>
      </c>
      <c r="AK277" s="5">
        <v>350</v>
      </c>
      <c r="AL277" s="3">
        <v>18</v>
      </c>
      <c r="AM277" s="1" t="s">
        <v>160</v>
      </c>
      <c r="AN277" s="3">
        <v>2</v>
      </c>
      <c r="AO277" s="3">
        <v>3</v>
      </c>
      <c r="AP277" s="8">
        <f>AVERAGE(AN277:AO277)</f>
        <v>2.5</v>
      </c>
      <c r="AQ277" s="1" t="s">
        <v>376</v>
      </c>
      <c r="AR277" s="3">
        <v>0</v>
      </c>
      <c r="AS277" s="3">
        <v>1</v>
      </c>
      <c r="AT277" s="3">
        <v>0</v>
      </c>
      <c r="AU277" s="3">
        <v>0</v>
      </c>
      <c r="AV277" s="3">
        <v>0</v>
      </c>
      <c r="AW277" s="3">
        <v>0</v>
      </c>
      <c r="AX277" s="3">
        <v>0</v>
      </c>
      <c r="AY277" s="3">
        <v>0</v>
      </c>
      <c r="AZ277" s="3">
        <v>0</v>
      </c>
      <c r="BA277" s="3">
        <v>0</v>
      </c>
      <c r="BB277" s="3">
        <v>0</v>
      </c>
      <c r="BC277" s="1" t="s">
        <v>157</v>
      </c>
      <c r="BY277" s="1" t="s">
        <v>157</v>
      </c>
      <c r="CU277" s="1" t="s">
        <v>157</v>
      </c>
      <c r="DQ277" s="1" t="s">
        <v>157</v>
      </c>
      <c r="EM277" s="1" t="s">
        <v>157</v>
      </c>
      <c r="EQ277" s="9"/>
      <c r="FI277" s="1" t="s">
        <v>1326</v>
      </c>
      <c r="FJ277" s="1">
        <v>21961066</v>
      </c>
      <c r="FK277" s="1" t="s">
        <v>1327</v>
      </c>
      <c r="FL277" s="1" t="s">
        <v>1328</v>
      </c>
      <c r="FM277" s="1">
        <v>237</v>
      </c>
    </row>
    <row r="278" spans="1:169" x14ac:dyDescent="0.25">
      <c r="A278" s="1" t="s">
        <v>1065</v>
      </c>
      <c r="B278" s="1" t="s">
        <v>169</v>
      </c>
      <c r="C278" s="15" t="s">
        <v>1351</v>
      </c>
      <c r="D278" s="1" t="s">
        <v>1352</v>
      </c>
      <c r="E278" s="15" t="s">
        <v>1355</v>
      </c>
      <c r="F278" s="3" t="s">
        <v>1426</v>
      </c>
      <c r="G278" s="1" t="s">
        <v>1329</v>
      </c>
      <c r="H278" s="1" t="s">
        <v>1393</v>
      </c>
      <c r="I278" s="1" t="s">
        <v>162</v>
      </c>
      <c r="J278" s="1" t="s">
        <v>159</v>
      </c>
      <c r="K278" s="1" t="s">
        <v>154</v>
      </c>
      <c r="L278" s="1" t="s">
        <v>154</v>
      </c>
      <c r="N278" s="3">
        <v>360</v>
      </c>
      <c r="O278" s="4">
        <v>360</v>
      </c>
      <c r="P278" s="3">
        <v>18</v>
      </c>
      <c r="Q278" s="1" t="s">
        <v>160</v>
      </c>
      <c r="R278" s="3">
        <v>2</v>
      </c>
      <c r="S278" s="3">
        <v>4</v>
      </c>
      <c r="T278" s="8">
        <f>AVERAGE(R278:S278)</f>
        <v>3</v>
      </c>
      <c r="U278" s="1" t="s">
        <v>485</v>
      </c>
      <c r="V278" s="3">
        <v>0</v>
      </c>
      <c r="W278" s="3">
        <v>0</v>
      </c>
      <c r="X278" s="3">
        <v>0</v>
      </c>
      <c r="Y278" s="3">
        <v>0</v>
      </c>
      <c r="Z278" s="3">
        <v>1</v>
      </c>
      <c r="AA278" s="3">
        <v>0</v>
      </c>
      <c r="AB278" s="3">
        <v>0</v>
      </c>
      <c r="AC278" s="3">
        <v>0</v>
      </c>
      <c r="AD278" s="3">
        <v>0</v>
      </c>
      <c r="AE278" s="3">
        <v>0</v>
      </c>
      <c r="AF278" s="3">
        <v>0</v>
      </c>
      <c r="AG278" s="1" t="s">
        <v>154</v>
      </c>
      <c r="AH278" s="1" t="s">
        <v>154</v>
      </c>
      <c r="AJ278" s="3">
        <v>355</v>
      </c>
      <c r="AK278" s="5">
        <v>355</v>
      </c>
      <c r="AL278" s="3">
        <v>18</v>
      </c>
      <c r="AM278" s="1" t="s">
        <v>160</v>
      </c>
      <c r="AN278" s="3">
        <v>2</v>
      </c>
      <c r="AO278" s="3">
        <v>3</v>
      </c>
      <c r="AP278" s="8">
        <f>AVERAGE(AN278:AO278)</f>
        <v>2.5</v>
      </c>
      <c r="AQ278" s="1" t="s">
        <v>376</v>
      </c>
      <c r="AR278" s="3">
        <v>0</v>
      </c>
      <c r="AS278" s="3">
        <v>1</v>
      </c>
      <c r="AT278" s="3">
        <v>0</v>
      </c>
      <c r="AU278" s="3">
        <v>0</v>
      </c>
      <c r="AV278" s="3">
        <v>0</v>
      </c>
      <c r="AW278" s="3">
        <v>0</v>
      </c>
      <c r="AX278" s="3">
        <v>0</v>
      </c>
      <c r="AY278" s="3">
        <v>0</v>
      </c>
      <c r="AZ278" s="3">
        <v>0</v>
      </c>
      <c r="BA278" s="3">
        <v>0</v>
      </c>
      <c r="BB278" s="3">
        <v>0</v>
      </c>
      <c r="BC278" s="1" t="s">
        <v>157</v>
      </c>
      <c r="BY278" s="1" t="s">
        <v>157</v>
      </c>
      <c r="CU278" s="1" t="s">
        <v>157</v>
      </c>
      <c r="DQ278" s="1" t="s">
        <v>157</v>
      </c>
      <c r="EM278" s="1" t="s">
        <v>157</v>
      </c>
      <c r="EQ278" s="9"/>
      <c r="FJ278" s="1">
        <v>21961459</v>
      </c>
      <c r="FK278" s="1" t="s">
        <v>1330</v>
      </c>
      <c r="FL278" s="1" t="s">
        <v>1331</v>
      </c>
      <c r="FM278" s="1">
        <v>238</v>
      </c>
    </row>
    <row r="279" spans="1:169" x14ac:dyDescent="0.25">
      <c r="A279" s="1" t="s">
        <v>917</v>
      </c>
      <c r="C279" s="1" t="s">
        <v>1136</v>
      </c>
      <c r="D279" s="1" t="s">
        <v>1283</v>
      </c>
      <c r="E279" s="17" t="s">
        <v>1383</v>
      </c>
      <c r="F279" s="1" t="s">
        <v>1408</v>
      </c>
      <c r="G279" s="1" t="s">
        <v>1385</v>
      </c>
      <c r="H279" s="1" t="s">
        <v>891</v>
      </c>
      <c r="I279" s="1" t="s">
        <v>1361</v>
      </c>
      <c r="J279" s="1" t="s">
        <v>153</v>
      </c>
      <c r="K279" s="1" t="s">
        <v>1362</v>
      </c>
      <c r="L279" s="1" t="s">
        <v>1362</v>
      </c>
      <c r="N279" s="1">
        <v>360</v>
      </c>
      <c r="O279" s="4">
        <v>360</v>
      </c>
      <c r="P279" s="1">
        <v>18</v>
      </c>
      <c r="Q279" s="1" t="s">
        <v>160</v>
      </c>
      <c r="R279" s="1">
        <v>7</v>
      </c>
      <c r="S279" s="1">
        <v>12</v>
      </c>
      <c r="U279" s="22" t="s">
        <v>1414</v>
      </c>
      <c r="V279" s="1">
        <v>1</v>
      </c>
      <c r="W279" s="3">
        <v>0</v>
      </c>
      <c r="X279" s="3">
        <v>0</v>
      </c>
      <c r="Y279" s="3">
        <v>0</v>
      </c>
      <c r="Z279" s="3">
        <v>1</v>
      </c>
      <c r="AA279" s="3">
        <v>0</v>
      </c>
      <c r="AB279" s="3">
        <v>0</v>
      </c>
      <c r="AC279" s="3">
        <v>0</v>
      </c>
      <c r="AD279" s="3">
        <v>0</v>
      </c>
      <c r="AE279" s="3">
        <v>0</v>
      </c>
      <c r="AF279" s="3">
        <v>0</v>
      </c>
      <c r="AG279" s="1" t="s">
        <v>1362</v>
      </c>
      <c r="AH279" s="1" t="s">
        <v>1362</v>
      </c>
      <c r="AJ279" s="1">
        <v>350</v>
      </c>
      <c r="AK279" s="4">
        <v>350</v>
      </c>
      <c r="AL279" s="1">
        <v>18</v>
      </c>
      <c r="AM279" s="1" t="s">
        <v>160</v>
      </c>
      <c r="AN279" s="1">
        <v>7</v>
      </c>
      <c r="AO279" s="1">
        <v>13</v>
      </c>
      <c r="AQ279" s="1" t="s">
        <v>1450</v>
      </c>
      <c r="AR279" s="1">
        <f>IF(ISNUMBER(FIND("Price Inflation", AQ279)), 1, 0)</f>
        <v>1</v>
      </c>
      <c r="AS279" s="1">
        <f>IF(ISNUMBER(FIND("Liquidity Shortage", AQ279)), 1, 0)</f>
        <v>0</v>
      </c>
      <c r="AT279" s="1">
        <f>IF(ISNUMBER(FIND("Shortage of Demand", AQ279)), 1, 0)</f>
        <v>1</v>
      </c>
      <c r="AU279" s="1">
        <f>IF(ISNUMBER(FIND("Insecurity and Instability", AQ279)), 1, 0)</f>
        <v>0</v>
      </c>
      <c r="AV279" s="1">
        <f>IF(ISNUMBER(FIND("Supply Shortage", AQ279)), 1, 0)</f>
        <v>0</v>
      </c>
      <c r="AW279" s="1">
        <f>IF(ISNUMBER(FIND("Government Regulations", AQ279)), 1, 0)</f>
        <v>0</v>
      </c>
      <c r="AX279" s="1">
        <f>IF(ISNUMBER(FIND("Transportation Issues", AQ279)), 1, 0)</f>
        <v>0</v>
      </c>
      <c r="AY279" s="3">
        <v>0</v>
      </c>
      <c r="AZ279" s="1">
        <f>IF(ISNUMBER(FIND("Do Not Know", AQ279)), 1, 0)</f>
        <v>0</v>
      </c>
      <c r="BA279" s="1">
        <f>IF(ISNUMBER(FIND("No Constraints", AQ279)), 1, 0)</f>
        <v>0</v>
      </c>
      <c r="BB279" s="1">
        <f>IF(ISNUMBER(FIND("Vendor Did Not Answer", AR279)), 1, 0)</f>
        <v>0</v>
      </c>
      <c r="BC279" s="1" t="s">
        <v>1362</v>
      </c>
      <c r="BD279" s="1" t="s">
        <v>1365</v>
      </c>
      <c r="BE279" s="1">
        <v>5</v>
      </c>
      <c r="BF279" s="1">
        <v>50</v>
      </c>
      <c r="BH279" s="1">
        <v>11</v>
      </c>
      <c r="BI279" s="1" t="s">
        <v>160</v>
      </c>
      <c r="BJ279" s="1">
        <v>5</v>
      </c>
      <c r="BK279" s="1">
        <v>10</v>
      </c>
      <c r="BL279" s="8">
        <v>7.5</v>
      </c>
      <c r="BM279" s="1" t="s">
        <v>1461</v>
      </c>
      <c r="BN279" s="1">
        <f>IF(ISNUMBER(FIND("Price Inflation", BM279)), 1, 0)</f>
        <v>0</v>
      </c>
      <c r="BO279" s="1">
        <f>IF(ISNUMBER(FIND("Liquidity Shortage", BM279)), 1, 0)</f>
        <v>0</v>
      </c>
      <c r="BP279" s="1">
        <f>IF(ISNUMBER(FIND("Shortage of Demand", BM279)), 1, 0)</f>
        <v>1</v>
      </c>
      <c r="BQ279" s="1">
        <f>IF(ISNUMBER(FIND("Insecurity and Instability", BM279)), 1, 0)</f>
        <v>0</v>
      </c>
      <c r="BR279" s="1">
        <f>IF(ISNUMBER(FIND("Supply Shortage", BM279)), 1, 0)</f>
        <v>0</v>
      </c>
      <c r="BS279" s="1">
        <f>IF(ISNUMBER(FIND("Government Regulations", BM279)), 1, 0)</f>
        <v>0</v>
      </c>
      <c r="BT279" s="1">
        <f>IF(ISNUMBER(FIND("Government Regulations", BM279)), 1, 0)</f>
        <v>0</v>
      </c>
      <c r="BU279" s="1">
        <f>IF(ISNUMBER(FIND("Transportation Issues", BM279)), 1, 0)</f>
        <v>0</v>
      </c>
      <c r="BV279" s="1">
        <f>IF(ISNUMBER(FIND("Do Not Know", BM279)), 1, 0)</f>
        <v>0</v>
      </c>
      <c r="BW279" s="1">
        <f>IF(ISNUMBER(FIND("No Constraints", BM279)), 1, 0)</f>
        <v>0</v>
      </c>
      <c r="BX279" s="1">
        <f>IF(ISNUMBER(FIND("Vendor Did Not Answer", BM279)), 1, 0)</f>
        <v>0</v>
      </c>
      <c r="BY279" s="1" t="s">
        <v>1362</v>
      </c>
      <c r="BZ279" s="1" t="s">
        <v>1362</v>
      </c>
      <c r="CB279" s="1">
        <v>120</v>
      </c>
      <c r="CC279" s="4">
        <v>120</v>
      </c>
      <c r="CD279" s="1">
        <v>11</v>
      </c>
      <c r="CE279" s="1" t="s">
        <v>160</v>
      </c>
      <c r="CF279" s="1">
        <v>3</v>
      </c>
      <c r="CG279" s="1">
        <v>7</v>
      </c>
      <c r="CH279" s="8">
        <v>5</v>
      </c>
      <c r="CI279" s="1" t="s">
        <v>1476</v>
      </c>
      <c r="CJ279" s="1">
        <f>IF(ISNUMBER(FIND("Price Inflation", CI279)), 1, 0)</f>
        <v>0</v>
      </c>
      <c r="CK279" s="1">
        <f>IF(ISNUMBER(FIND("Liquidity Shortage", CI279)), 1, 0)</f>
        <v>1</v>
      </c>
      <c r="CL279" s="1">
        <f>IF(ISNUMBER(FIND("Shortage of Demand", CI279)), 1, 0)</f>
        <v>1</v>
      </c>
      <c r="CM279" s="1">
        <f>IF(ISNUMBER(FIND("Insecurity and Instability", CI279)), 1, 0)</f>
        <v>0</v>
      </c>
      <c r="CN279" s="1">
        <f>IF(ISNUMBER(FIND("Supply Shortage", CI279)), 1, 0)</f>
        <v>0</v>
      </c>
      <c r="CO279" s="1">
        <f>IF(ISNUMBER(FIND("Government Regulations", CI279)), 1, 0)</f>
        <v>0</v>
      </c>
      <c r="CP279" s="1">
        <f>IF(ISNUMBER(FIND("Government Regulations", CI279)), 1, 0)</f>
        <v>0</v>
      </c>
      <c r="CQ279" s="1">
        <f>IF(ISNUMBER(FIND("Transportation Issues", CI279)), 1, 0)</f>
        <v>0</v>
      </c>
      <c r="CR279" s="1">
        <f>IF(ISNUMBER(FIND("Do Not Know", CI279)), 1, 0)</f>
        <v>0</v>
      </c>
      <c r="CS279" s="1">
        <f>IF(ISNUMBER(FIND("No Constraints", CI279)), 1, 0)</f>
        <v>0</v>
      </c>
      <c r="CT279" s="1">
        <f>IF(ISNUMBER(FIND("Vendor Did Not Answer", CI279)), 1, 0)</f>
        <v>0</v>
      </c>
      <c r="CU279" s="1" t="s">
        <v>1362</v>
      </c>
      <c r="CV279" s="1" t="s">
        <v>1362</v>
      </c>
      <c r="CX279" s="1">
        <v>120</v>
      </c>
      <c r="CY279" s="4">
        <v>120</v>
      </c>
      <c r="CZ279" s="1">
        <v>11</v>
      </c>
      <c r="DA279" s="1" t="s">
        <v>160</v>
      </c>
      <c r="DB279" s="1">
        <v>30</v>
      </c>
      <c r="DD279" s="8">
        <v>30</v>
      </c>
      <c r="DE279" s="1" t="s">
        <v>1461</v>
      </c>
      <c r="DF279" s="1">
        <f>IF(ISNUMBER(FIND("Price Inflation", DE279)), 1, 0)</f>
        <v>0</v>
      </c>
      <c r="DG279" s="1">
        <f>IF(ISNUMBER(FIND("Liquidity Shortage", DE279)), 1, 0)</f>
        <v>0</v>
      </c>
      <c r="DH279" s="1">
        <f>IF(ISNUMBER(FIND("Shortage of Demand", DE279)), 1, 0)</f>
        <v>1</v>
      </c>
      <c r="DI279" s="1">
        <f>IF(ISNUMBER(FIND("Insecurity and Instability", DE279)), 1, 0)</f>
        <v>0</v>
      </c>
      <c r="DJ279" s="1">
        <f>IF(ISNUMBER(FIND("Supply Shortage", DE279)), 1, 0)</f>
        <v>0</v>
      </c>
      <c r="DK279" s="1">
        <f>IF(ISNUMBER(FIND("Government Regulations", DE279)), 1, 0)</f>
        <v>0</v>
      </c>
      <c r="DL279" s="1">
        <f>IF(ISNUMBER(FIND("Transportation Issues", DE279)), 1, 0)</f>
        <v>0</v>
      </c>
      <c r="DM279" s="3">
        <v>0</v>
      </c>
      <c r="DN279" s="1">
        <f>IF(ISNUMBER(FIND("Do Not Know", DE279)), 1, 0)</f>
        <v>0</v>
      </c>
      <c r="DO279" s="1">
        <f>IF(ISNUMBER(FIND("No Constraints", DE279)), 1, 0)</f>
        <v>0</v>
      </c>
      <c r="DP279" s="1">
        <f>IF(ISNUMBER(FIND("Vendor Did Not Answer", DE279)), 1, 0)</f>
        <v>0</v>
      </c>
      <c r="DQ279" s="1" t="s">
        <v>1362</v>
      </c>
      <c r="DR279" s="1" t="s">
        <v>1362</v>
      </c>
      <c r="DT279" s="1">
        <v>50</v>
      </c>
      <c r="DU279" s="11">
        <v>50</v>
      </c>
      <c r="DV279" s="1">
        <v>11</v>
      </c>
      <c r="DW279" s="1" t="s">
        <v>160</v>
      </c>
      <c r="DX279" s="1">
        <v>30</v>
      </c>
      <c r="DY279" s="1">
        <v>30</v>
      </c>
      <c r="DZ279" s="8">
        <f>AVERAGE(DX279:DY279)</f>
        <v>30</v>
      </c>
      <c r="EA279" s="1" t="s">
        <v>1461</v>
      </c>
      <c r="EB279" s="1">
        <f>IF(ISNUMBER(FIND("Price Inflation", EA279)), 1, 0)</f>
        <v>0</v>
      </c>
      <c r="EC279" s="1">
        <f>IF(ISNUMBER(FIND("Liquidity Shortage", EA279)), 1, 0)</f>
        <v>0</v>
      </c>
      <c r="ED279" s="1">
        <f>IF(ISNUMBER(FIND("Shortage of Demand", EA279)), 1, 0)</f>
        <v>1</v>
      </c>
      <c r="EE279" s="1">
        <f>IF(ISNUMBER(FIND("Insecurity and Instability", EA279)), 1, 0)</f>
        <v>0</v>
      </c>
      <c r="EF279" s="1">
        <f>IF(ISNUMBER(FIND("Supply Shortage", EA279)), 1, 0)</f>
        <v>0</v>
      </c>
      <c r="EG279" s="1">
        <f>IF(ISNUMBER(FIND("Government Regulations", EA279)), 1, 0)</f>
        <v>0</v>
      </c>
      <c r="EH279" s="1">
        <f>IF(ISNUMBER(FIND("Government Regulations", EA279)), 1, 0)</f>
        <v>0</v>
      </c>
      <c r="EI279" s="1">
        <f>IF(ISNUMBER(FIND("Transportation Issues", EA279)), 1, 0)</f>
        <v>0</v>
      </c>
      <c r="EJ279" s="1">
        <f>IF(ISNUMBER(FIND("Do Not Know", EA279)), 1, 0)</f>
        <v>0</v>
      </c>
      <c r="EK279" s="1">
        <f>IF(ISNUMBER(FIND("No Constraints", EA279)), 1, 0)</f>
        <v>0</v>
      </c>
      <c r="EL279" s="1">
        <f>IF(ISNUMBER(FIND("Vendor Did Not Answer", EA279)), 1, 0)</f>
        <v>0</v>
      </c>
      <c r="EM279" s="1" t="s">
        <v>1362</v>
      </c>
      <c r="EN279" s="1" t="s">
        <v>1362</v>
      </c>
      <c r="EP279" s="4">
        <v>300</v>
      </c>
      <c r="EQ279" s="1">
        <v>300</v>
      </c>
      <c r="ER279" s="1">
        <v>11</v>
      </c>
      <c r="ES279" s="1" t="s">
        <v>160</v>
      </c>
      <c r="ET279" s="1">
        <v>30</v>
      </c>
      <c r="EV279" s="8">
        <f>AVERAGE(ET279:EU279)</f>
        <v>30</v>
      </c>
      <c r="EW279" s="1" t="s">
        <v>1474</v>
      </c>
      <c r="EX279" s="1">
        <f>IF(ISNUMBER(FIND("Price Inflation", EW279)), 1, 0)</f>
        <v>0</v>
      </c>
      <c r="EY279" s="1">
        <f>IF(ISNUMBER(FIND("Liquidity Shortage", EW279)), 1, 0)</f>
        <v>1</v>
      </c>
      <c r="EZ279" s="1">
        <f>IF(ISNUMBER(FIND("Shortage of Demand", EW279)), 1, 0)</f>
        <v>1</v>
      </c>
      <c r="FA279" s="1">
        <f>IF(ISNUMBER(FIND("Insecurity and Instability", EW279)), 1, 0)</f>
        <v>0</v>
      </c>
      <c r="FB279" s="1">
        <f>IF(ISNUMBER(FIND("Supply Shortage", EW279)), 1, 0)</f>
        <v>0</v>
      </c>
      <c r="FC279" s="1">
        <f>IF(ISNUMBER(FIND("Government Regulations", EW279)), 1, 0)</f>
        <v>0</v>
      </c>
      <c r="FD279" s="1">
        <f>IF(ISNUMBER(FIND("Government Regulations", EW279)), 1, 0)</f>
        <v>0</v>
      </c>
      <c r="FE279" s="1">
        <f>IF(ISNUMBER(FIND("Transportation Issues", EW279)), 1, 0)</f>
        <v>0</v>
      </c>
      <c r="FF279" s="1">
        <f>IF(ISNUMBER(FIND("Do Not Know", EW279)), 1, 0)</f>
        <v>0</v>
      </c>
      <c r="FG279" s="1">
        <f>IF(ISNUMBER(FIND("No Constraints", EW279)), 1, 0)</f>
        <v>0</v>
      </c>
      <c r="FH279" s="1">
        <f>IF(ISNUMBER(FIND("Vendor Did Not Answer", EW279)), 1, 0)</f>
        <v>0</v>
      </c>
      <c r="FI279" s="1" t="s">
        <v>1386</v>
      </c>
    </row>
    <row r="280" spans="1:169" x14ac:dyDescent="0.25">
      <c r="A280" s="1" t="s">
        <v>918</v>
      </c>
      <c r="C280" s="1" t="s">
        <v>1136</v>
      </c>
      <c r="D280" s="1" t="s">
        <v>1283</v>
      </c>
      <c r="E280" s="17" t="s">
        <v>1383</v>
      </c>
      <c r="F280" s="1" t="s">
        <v>1408</v>
      </c>
      <c r="G280" s="1" t="s">
        <v>1387</v>
      </c>
      <c r="H280" s="1" t="s">
        <v>1592</v>
      </c>
      <c r="I280" s="1" t="s">
        <v>1361</v>
      </c>
      <c r="J280" s="1" t="s">
        <v>153</v>
      </c>
      <c r="K280" s="1" t="s">
        <v>1362</v>
      </c>
      <c r="L280" s="1" t="s">
        <v>1362</v>
      </c>
      <c r="N280" s="1">
        <v>360</v>
      </c>
      <c r="O280" s="4">
        <v>360</v>
      </c>
      <c r="P280" s="1">
        <v>18</v>
      </c>
      <c r="Q280" s="1" t="s">
        <v>160</v>
      </c>
      <c r="R280" s="1">
        <v>5</v>
      </c>
      <c r="S280" s="1">
        <v>10</v>
      </c>
      <c r="T280" s="8">
        <v>7.5</v>
      </c>
      <c r="U280" s="22" t="s">
        <v>1414</v>
      </c>
      <c r="V280" s="1">
        <v>1</v>
      </c>
      <c r="W280" s="3">
        <v>0</v>
      </c>
      <c r="X280" s="3">
        <v>0</v>
      </c>
      <c r="Y280" s="3">
        <v>0</v>
      </c>
      <c r="Z280" s="3">
        <v>1</v>
      </c>
      <c r="AA280" s="3">
        <v>0</v>
      </c>
      <c r="AB280" s="3">
        <v>0</v>
      </c>
      <c r="AC280" s="3">
        <v>0</v>
      </c>
      <c r="AD280" s="3">
        <v>0</v>
      </c>
      <c r="AE280" s="3">
        <v>0</v>
      </c>
      <c r="AF280" s="3">
        <v>0</v>
      </c>
      <c r="AG280" s="1" t="s">
        <v>1362</v>
      </c>
      <c r="AH280" s="1" t="s">
        <v>1362</v>
      </c>
      <c r="AJ280" s="1">
        <v>350</v>
      </c>
      <c r="AK280" s="4">
        <v>350</v>
      </c>
      <c r="AL280" s="1">
        <v>18</v>
      </c>
      <c r="AM280" s="1" t="s">
        <v>160</v>
      </c>
      <c r="AN280" s="1">
        <v>7</v>
      </c>
      <c r="AO280" s="1">
        <v>14</v>
      </c>
      <c r="AQ280" s="1" t="s">
        <v>1450</v>
      </c>
      <c r="AR280" s="1">
        <f>IF(ISNUMBER(FIND("Price Inflation", AQ280)), 1, 0)</f>
        <v>1</v>
      </c>
      <c r="AS280" s="1">
        <f>IF(ISNUMBER(FIND("Liquidity Shortage", AQ280)), 1, 0)</f>
        <v>0</v>
      </c>
      <c r="AT280" s="1">
        <f>IF(ISNUMBER(FIND("Shortage of Demand", AQ280)), 1, 0)</f>
        <v>1</v>
      </c>
      <c r="AU280" s="1">
        <f>IF(ISNUMBER(FIND("Insecurity and Instability", AQ280)), 1, 0)</f>
        <v>0</v>
      </c>
      <c r="AV280" s="1">
        <f>IF(ISNUMBER(FIND("Supply Shortage", AQ280)), 1, 0)</f>
        <v>0</v>
      </c>
      <c r="AW280" s="1">
        <f>IF(ISNUMBER(FIND("Government Regulations", AQ280)), 1, 0)</f>
        <v>0</v>
      </c>
      <c r="AX280" s="1">
        <f>IF(ISNUMBER(FIND("Transportation Issues", AQ280)), 1, 0)</f>
        <v>0</v>
      </c>
      <c r="AY280" s="3">
        <v>0</v>
      </c>
      <c r="AZ280" s="1">
        <f>IF(ISNUMBER(FIND("Do Not Know", AQ280)), 1, 0)</f>
        <v>0</v>
      </c>
      <c r="BA280" s="1">
        <f>IF(ISNUMBER(FIND("No Constraints", AQ280)), 1, 0)</f>
        <v>0</v>
      </c>
      <c r="BB280" s="1">
        <f>IF(ISNUMBER(FIND("Vendor Did Not Answer", AR280)), 1, 0)</f>
        <v>0</v>
      </c>
      <c r="BC280" s="1" t="s">
        <v>1362</v>
      </c>
      <c r="BD280" s="1" t="s">
        <v>1365</v>
      </c>
      <c r="BE280" s="1">
        <v>5</v>
      </c>
      <c r="BF280" s="1">
        <v>50</v>
      </c>
      <c r="BH280" s="1">
        <v>11</v>
      </c>
      <c r="BI280" s="1" t="s">
        <v>160</v>
      </c>
      <c r="BJ280" s="1">
        <v>2</v>
      </c>
      <c r="BK280" s="1">
        <v>5</v>
      </c>
      <c r="BL280" s="8">
        <v>3.5</v>
      </c>
      <c r="BM280" s="1" t="s">
        <v>1460</v>
      </c>
      <c r="BN280" s="1">
        <f>IF(ISNUMBER(FIND("Price Inflation", BM280)), 1, 0)</f>
        <v>0</v>
      </c>
      <c r="BO280" s="1">
        <f>IF(ISNUMBER(FIND("Liquidity Shortage", BM280)), 1, 0)</f>
        <v>0</v>
      </c>
      <c r="BP280" s="1">
        <f>IF(ISNUMBER(FIND("Shortage of Demand", BM280)), 1, 0)</f>
        <v>0</v>
      </c>
      <c r="BQ280" s="1">
        <f>IF(ISNUMBER(FIND("Insecurity and Instability", BM280)), 1, 0)</f>
        <v>0</v>
      </c>
      <c r="BR280" s="1">
        <f>IF(ISNUMBER(FIND("Supply Shortage", BM280)), 1, 0)</f>
        <v>0</v>
      </c>
      <c r="BS280" s="1">
        <f>IF(ISNUMBER(FIND("Government Regulations", BM280)), 1, 0)</f>
        <v>0</v>
      </c>
      <c r="BT280" s="1">
        <f>IF(ISNUMBER(FIND("Government Regulations", BM280)), 1, 0)</f>
        <v>0</v>
      </c>
      <c r="BU280" s="1">
        <f>IF(ISNUMBER(FIND("Transportation Issues", BM280)), 1, 0)</f>
        <v>0</v>
      </c>
      <c r="BV280" s="1">
        <f>IF(ISNUMBER(FIND("Do Not Know", BM280)), 1, 0)</f>
        <v>0</v>
      </c>
      <c r="BW280" s="1">
        <f>IF(ISNUMBER(FIND("No Constraints", BM280)), 1, 0)</f>
        <v>1</v>
      </c>
      <c r="BX280" s="1">
        <f>IF(ISNUMBER(FIND("Vendor Did Not Answer", BM280)), 1, 0)</f>
        <v>0</v>
      </c>
      <c r="BY280" s="1" t="s">
        <v>1362</v>
      </c>
      <c r="BZ280" s="1" t="s">
        <v>1362</v>
      </c>
      <c r="CB280" s="1">
        <v>80</v>
      </c>
      <c r="CC280" s="4">
        <v>80</v>
      </c>
      <c r="CD280" s="1">
        <v>11</v>
      </c>
      <c r="CE280" s="1" t="s">
        <v>160</v>
      </c>
      <c r="CF280" s="1">
        <v>3</v>
      </c>
      <c r="CG280" s="1">
        <v>7</v>
      </c>
      <c r="CH280" s="8">
        <v>5</v>
      </c>
      <c r="CI280" s="1" t="s">
        <v>1460</v>
      </c>
      <c r="CJ280" s="1">
        <f>IF(ISNUMBER(FIND("Price Inflation", CI280)), 1, 0)</f>
        <v>0</v>
      </c>
      <c r="CK280" s="1">
        <f>IF(ISNUMBER(FIND("Liquidity Shortage", CI280)), 1, 0)</f>
        <v>0</v>
      </c>
      <c r="CL280" s="1">
        <f>IF(ISNUMBER(FIND("Shortage of Demand", CI280)), 1, 0)</f>
        <v>0</v>
      </c>
      <c r="CM280" s="1">
        <f>IF(ISNUMBER(FIND("Insecurity and Instability", CI280)), 1, 0)</f>
        <v>0</v>
      </c>
      <c r="CN280" s="1">
        <f>IF(ISNUMBER(FIND("Supply Shortage", CI280)), 1, 0)</f>
        <v>0</v>
      </c>
      <c r="CO280" s="1">
        <f>IF(ISNUMBER(FIND("Government Regulations", CI280)), 1, 0)</f>
        <v>0</v>
      </c>
      <c r="CP280" s="1">
        <f>IF(ISNUMBER(FIND("Government Regulations", CI280)), 1, 0)</f>
        <v>0</v>
      </c>
      <c r="CQ280" s="1">
        <f>IF(ISNUMBER(FIND("Transportation Issues", CI280)), 1, 0)</f>
        <v>0</v>
      </c>
      <c r="CR280" s="1">
        <f>IF(ISNUMBER(FIND("Do Not Know", CI280)), 1, 0)</f>
        <v>0</v>
      </c>
      <c r="CS280" s="1">
        <f>IF(ISNUMBER(FIND("No Constraints", CI280)), 1, 0)</f>
        <v>1</v>
      </c>
      <c r="CT280" s="1">
        <f>IF(ISNUMBER(FIND("Vendor Did Not Answer", CI280)), 1, 0)</f>
        <v>0</v>
      </c>
      <c r="CU280" s="1" t="s">
        <v>1362</v>
      </c>
      <c r="CV280" s="1" t="s">
        <v>1362</v>
      </c>
      <c r="CX280" s="1">
        <v>100</v>
      </c>
      <c r="CY280" s="4">
        <v>100</v>
      </c>
      <c r="CZ280" s="1">
        <v>11</v>
      </c>
      <c r="DA280" s="1" t="s">
        <v>160</v>
      </c>
      <c r="DB280" s="1">
        <v>14</v>
      </c>
      <c r="DC280" s="1">
        <v>30</v>
      </c>
      <c r="DD280" s="8">
        <v>22</v>
      </c>
      <c r="DE280" s="1" t="s">
        <v>1461</v>
      </c>
      <c r="DF280" s="1">
        <f>IF(ISNUMBER(FIND("Price Inflation", DE280)), 1, 0)</f>
        <v>0</v>
      </c>
      <c r="DG280" s="1">
        <f>IF(ISNUMBER(FIND("Liquidity Shortage", DE280)), 1, 0)</f>
        <v>0</v>
      </c>
      <c r="DH280" s="1">
        <f>IF(ISNUMBER(FIND("Shortage of Demand", DE280)), 1, 0)</f>
        <v>1</v>
      </c>
      <c r="DI280" s="1">
        <f>IF(ISNUMBER(FIND("Insecurity and Instability", DE280)), 1, 0)</f>
        <v>0</v>
      </c>
      <c r="DJ280" s="1">
        <f>IF(ISNUMBER(FIND("Supply Shortage", DE280)), 1, 0)</f>
        <v>0</v>
      </c>
      <c r="DK280" s="1">
        <f>IF(ISNUMBER(FIND("Government Regulations", DE280)), 1, 0)</f>
        <v>0</v>
      </c>
      <c r="DL280" s="1">
        <f>IF(ISNUMBER(FIND("Transportation Issues", DE280)), 1, 0)</f>
        <v>0</v>
      </c>
      <c r="DM280" s="3">
        <v>0</v>
      </c>
      <c r="DN280" s="1">
        <f>IF(ISNUMBER(FIND("Do Not Know", DE280)), 1, 0)</f>
        <v>0</v>
      </c>
      <c r="DO280" s="1">
        <f>IF(ISNUMBER(FIND("No Constraints", DE280)), 1, 0)</f>
        <v>0</v>
      </c>
      <c r="DP280" s="1">
        <f>IF(ISNUMBER(FIND("Vendor Did Not Answer", DE280)), 1, 0)</f>
        <v>0</v>
      </c>
      <c r="DQ280" s="1" t="s">
        <v>1362</v>
      </c>
      <c r="DR280" s="1" t="s">
        <v>1362</v>
      </c>
      <c r="DT280" s="1">
        <v>50</v>
      </c>
      <c r="DU280" s="11">
        <v>50</v>
      </c>
      <c r="DV280" s="1">
        <v>11</v>
      </c>
      <c r="DW280" s="1" t="s">
        <v>160</v>
      </c>
      <c r="DX280" s="1">
        <v>10</v>
      </c>
      <c r="DY280" s="1">
        <v>20</v>
      </c>
      <c r="DZ280" s="8">
        <f t="shared" ref="DZ280:DZ281" si="279">AVERAGE(DX280:DY280)</f>
        <v>15</v>
      </c>
      <c r="EA280" s="1" t="s">
        <v>1460</v>
      </c>
      <c r="EB280" s="1">
        <f>IF(ISNUMBER(FIND("Price Inflation", EA280)), 1, 0)</f>
        <v>0</v>
      </c>
      <c r="EC280" s="1">
        <f>IF(ISNUMBER(FIND("Liquidity Shortage", EA280)), 1, 0)</f>
        <v>0</v>
      </c>
      <c r="ED280" s="1">
        <f>IF(ISNUMBER(FIND("Shortage of Demand", EA280)), 1, 0)</f>
        <v>0</v>
      </c>
      <c r="EE280" s="1">
        <f>IF(ISNUMBER(FIND("Insecurity and Instability", EA280)), 1, 0)</f>
        <v>0</v>
      </c>
      <c r="EF280" s="1">
        <f>IF(ISNUMBER(FIND("Supply Shortage", EA280)), 1, 0)</f>
        <v>0</v>
      </c>
      <c r="EG280" s="1">
        <f>IF(ISNUMBER(FIND("Government Regulations", EA280)), 1, 0)</f>
        <v>0</v>
      </c>
      <c r="EH280" s="1">
        <f>IF(ISNUMBER(FIND("Government Regulations", EA280)), 1, 0)</f>
        <v>0</v>
      </c>
      <c r="EI280" s="1">
        <f>IF(ISNUMBER(FIND("Transportation Issues", EA280)), 1, 0)</f>
        <v>0</v>
      </c>
      <c r="EJ280" s="1">
        <f>IF(ISNUMBER(FIND("Do Not Know", EA280)), 1, 0)</f>
        <v>0</v>
      </c>
      <c r="EK280" s="1">
        <f>IF(ISNUMBER(FIND("No Constraints", EA280)), 1, 0)</f>
        <v>1</v>
      </c>
      <c r="EL280" s="1">
        <f>IF(ISNUMBER(FIND("Vendor Did Not Answer", EA280)), 1, 0)</f>
        <v>0</v>
      </c>
      <c r="EM280" s="1" t="s">
        <v>1362</v>
      </c>
      <c r="EN280" s="1" t="s">
        <v>1362</v>
      </c>
      <c r="EP280" s="4">
        <v>350</v>
      </c>
      <c r="EQ280" s="1">
        <v>350</v>
      </c>
      <c r="ER280" s="1">
        <v>11</v>
      </c>
      <c r="ES280" s="1" t="s">
        <v>160</v>
      </c>
      <c r="ET280" s="1">
        <v>15</v>
      </c>
      <c r="EU280" s="1">
        <v>25</v>
      </c>
      <c r="EV280" s="8">
        <f t="shared" ref="EV280:EV281" si="280">AVERAGE(ET280:EU280)</f>
        <v>20</v>
      </c>
      <c r="EW280" s="1" t="s">
        <v>1473</v>
      </c>
      <c r="EX280" s="1">
        <f>IF(ISNUMBER(FIND("Price Inflation", EW280)), 1, 0)</f>
        <v>1</v>
      </c>
      <c r="EY280" s="1">
        <f>IF(ISNUMBER(FIND("Liquidity Shortage", EW280)), 1, 0)</f>
        <v>0</v>
      </c>
      <c r="EZ280" s="1">
        <f>IF(ISNUMBER(FIND("Shortage of Demand", EW280)), 1, 0)</f>
        <v>0</v>
      </c>
      <c r="FA280" s="1">
        <f>IF(ISNUMBER(FIND("Insecurity and Instability", EW280)), 1, 0)</f>
        <v>0</v>
      </c>
      <c r="FB280" s="1">
        <f>IF(ISNUMBER(FIND("Supply Shortage", EW280)), 1, 0)</f>
        <v>0</v>
      </c>
      <c r="FC280" s="1">
        <f>IF(ISNUMBER(FIND("Government Regulations", EW280)), 1, 0)</f>
        <v>0</v>
      </c>
      <c r="FD280" s="1">
        <f>IF(ISNUMBER(FIND("Government Regulations", EW280)), 1, 0)</f>
        <v>0</v>
      </c>
      <c r="FE280" s="1">
        <f>IF(ISNUMBER(FIND("Transportation Issues", EW280)), 1, 0)</f>
        <v>0</v>
      </c>
      <c r="FF280" s="1">
        <f>IF(ISNUMBER(FIND("Do Not Know", EW280)), 1, 0)</f>
        <v>0</v>
      </c>
      <c r="FG280" s="1">
        <f>IF(ISNUMBER(FIND("No Constraints", EW280)), 1, 0)</f>
        <v>0</v>
      </c>
      <c r="FH280" s="1">
        <f>IF(ISNUMBER(FIND("Vendor Did Not Answer", EW280)), 1, 0)</f>
        <v>0</v>
      </c>
    </row>
    <row r="281" spans="1:169" x14ac:dyDescent="0.25">
      <c r="A281" s="1" t="s">
        <v>1134</v>
      </c>
      <c r="C281" s="1" t="s">
        <v>1136</v>
      </c>
      <c r="D281" s="1" t="s">
        <v>1283</v>
      </c>
      <c r="E281" s="17" t="s">
        <v>1383</v>
      </c>
      <c r="F281" s="1" t="s">
        <v>1408</v>
      </c>
      <c r="G281" s="1" t="s">
        <v>1384</v>
      </c>
      <c r="H281" s="1" t="s">
        <v>774</v>
      </c>
      <c r="I281" s="1" t="s">
        <v>1361</v>
      </c>
      <c r="J281" s="1" t="s">
        <v>153</v>
      </c>
      <c r="K281" s="1" t="s">
        <v>1362</v>
      </c>
      <c r="L281" s="1" t="s">
        <v>1362</v>
      </c>
      <c r="N281" s="1">
        <v>350</v>
      </c>
      <c r="O281" s="4">
        <v>350</v>
      </c>
      <c r="P281" s="1">
        <v>18</v>
      </c>
      <c r="Q281" s="1" t="s">
        <v>160</v>
      </c>
      <c r="R281" s="1">
        <v>3</v>
      </c>
      <c r="S281" s="1">
        <v>7</v>
      </c>
      <c r="T281" s="8">
        <v>5</v>
      </c>
      <c r="U281" s="22" t="s">
        <v>1414</v>
      </c>
      <c r="V281" s="1">
        <v>1</v>
      </c>
      <c r="W281" s="3">
        <v>0</v>
      </c>
      <c r="X281" s="3">
        <v>0</v>
      </c>
      <c r="Y281" s="3">
        <v>0</v>
      </c>
      <c r="Z281" s="3">
        <v>1</v>
      </c>
      <c r="AA281" s="3">
        <v>0</v>
      </c>
      <c r="AB281" s="3">
        <v>0</v>
      </c>
      <c r="AC281" s="3">
        <v>0</v>
      </c>
      <c r="AD281" s="3">
        <v>0</v>
      </c>
      <c r="AE281" s="3">
        <v>0</v>
      </c>
      <c r="AF281" s="3">
        <v>0</v>
      </c>
      <c r="AG281" s="1" t="s">
        <v>1362</v>
      </c>
      <c r="AH281" s="1" t="s">
        <v>1362</v>
      </c>
      <c r="AJ281" s="1">
        <v>340</v>
      </c>
      <c r="AK281" s="4">
        <v>340</v>
      </c>
      <c r="AL281" s="1">
        <v>19</v>
      </c>
      <c r="AM281" s="1" t="s">
        <v>160</v>
      </c>
      <c r="AN281" s="1">
        <v>5</v>
      </c>
      <c r="AO281" s="1">
        <v>8</v>
      </c>
      <c r="AP281" s="8">
        <v>6.5</v>
      </c>
      <c r="AQ281" s="1" t="s">
        <v>1450</v>
      </c>
      <c r="AR281" s="1">
        <f>IF(ISNUMBER(FIND("Price Inflation", AQ281)), 1, 0)</f>
        <v>1</v>
      </c>
      <c r="AS281" s="1">
        <f>IF(ISNUMBER(FIND("Liquidity Shortage", AQ281)), 1, 0)</f>
        <v>0</v>
      </c>
      <c r="AT281" s="1">
        <f>IF(ISNUMBER(FIND("Shortage of Demand", AQ281)), 1, 0)</f>
        <v>1</v>
      </c>
      <c r="AU281" s="1">
        <f>IF(ISNUMBER(FIND("Insecurity and Instability", AQ281)), 1, 0)</f>
        <v>0</v>
      </c>
      <c r="AV281" s="1">
        <f>IF(ISNUMBER(FIND("Supply Shortage", AQ281)), 1, 0)</f>
        <v>0</v>
      </c>
      <c r="AW281" s="1">
        <f>IF(ISNUMBER(FIND("Government Regulations", AQ281)), 1, 0)</f>
        <v>0</v>
      </c>
      <c r="AX281" s="1">
        <f>IF(ISNUMBER(FIND("Transportation Issues", AQ281)), 1, 0)</f>
        <v>0</v>
      </c>
      <c r="AY281" s="3">
        <v>0</v>
      </c>
      <c r="AZ281" s="1">
        <f>IF(ISNUMBER(FIND("Do Not Know", AQ281)), 1, 0)</f>
        <v>0</v>
      </c>
      <c r="BA281" s="1">
        <f>IF(ISNUMBER(FIND("No Constraints", AQ281)), 1, 0)</f>
        <v>0</v>
      </c>
      <c r="BB281" s="1">
        <f>IF(ISNUMBER(FIND("Vendor Did Not Answer", AR281)), 1, 0)</f>
        <v>0</v>
      </c>
      <c r="BC281" s="1" t="s">
        <v>1362</v>
      </c>
      <c r="BD281" s="1" t="s">
        <v>1365</v>
      </c>
      <c r="BE281" s="1">
        <v>5</v>
      </c>
      <c r="BF281" s="1">
        <v>50</v>
      </c>
      <c r="BH281" s="1">
        <v>11</v>
      </c>
      <c r="BI281" s="1" t="s">
        <v>160</v>
      </c>
      <c r="BJ281" s="1">
        <v>4</v>
      </c>
      <c r="BK281" s="1">
        <v>7</v>
      </c>
      <c r="BL281" s="8">
        <v>5.5</v>
      </c>
      <c r="BM281" s="1" t="s">
        <v>1460</v>
      </c>
      <c r="BN281" s="1">
        <f>IF(ISNUMBER(FIND("Price Inflation", BM281)), 1, 0)</f>
        <v>0</v>
      </c>
      <c r="BO281" s="1">
        <f>IF(ISNUMBER(FIND("Liquidity Shortage", BM281)), 1, 0)</f>
        <v>0</v>
      </c>
      <c r="BP281" s="1">
        <f>IF(ISNUMBER(FIND("Shortage of Demand", BM281)), 1, 0)</f>
        <v>0</v>
      </c>
      <c r="BQ281" s="1">
        <f>IF(ISNUMBER(FIND("Insecurity and Instability", BM281)), 1, 0)</f>
        <v>0</v>
      </c>
      <c r="BR281" s="1">
        <f>IF(ISNUMBER(FIND("Supply Shortage", BM281)), 1, 0)</f>
        <v>0</v>
      </c>
      <c r="BS281" s="1">
        <f>IF(ISNUMBER(FIND("Government Regulations", BM281)), 1, 0)</f>
        <v>0</v>
      </c>
      <c r="BT281" s="1">
        <f>IF(ISNUMBER(FIND("Government Regulations", BM281)), 1, 0)</f>
        <v>0</v>
      </c>
      <c r="BU281" s="1">
        <f>IF(ISNUMBER(FIND("Transportation Issues", BM281)), 1, 0)</f>
        <v>0</v>
      </c>
      <c r="BV281" s="1">
        <f>IF(ISNUMBER(FIND("Do Not Know", BM281)), 1, 0)</f>
        <v>0</v>
      </c>
      <c r="BW281" s="1">
        <f>IF(ISNUMBER(FIND("No Constraints", BM281)), 1, 0)</f>
        <v>1</v>
      </c>
      <c r="BX281" s="1">
        <f>IF(ISNUMBER(FIND("Vendor Did Not Answer", BM281)), 1, 0)</f>
        <v>0</v>
      </c>
      <c r="BY281" s="1" t="s">
        <v>1362</v>
      </c>
      <c r="BZ281" s="1" t="s">
        <v>1362</v>
      </c>
      <c r="CB281" s="1">
        <v>50</v>
      </c>
      <c r="CC281" s="4">
        <v>50</v>
      </c>
      <c r="CD281" s="1">
        <v>11</v>
      </c>
      <c r="CE281" s="1" t="s">
        <v>160</v>
      </c>
      <c r="CF281" s="1">
        <v>3</v>
      </c>
      <c r="CG281" s="1">
        <v>5</v>
      </c>
      <c r="CH281" s="8">
        <v>4</v>
      </c>
      <c r="CI281" s="1" t="s">
        <v>1460</v>
      </c>
      <c r="CJ281" s="1">
        <f>IF(ISNUMBER(FIND("Price Inflation", CI281)), 1, 0)</f>
        <v>0</v>
      </c>
      <c r="CK281" s="1">
        <f>IF(ISNUMBER(FIND("Liquidity Shortage", CI281)), 1, 0)</f>
        <v>0</v>
      </c>
      <c r="CL281" s="1">
        <f>IF(ISNUMBER(FIND("Shortage of Demand", CI281)), 1, 0)</f>
        <v>0</v>
      </c>
      <c r="CM281" s="1">
        <f>IF(ISNUMBER(FIND("Insecurity and Instability", CI281)), 1, 0)</f>
        <v>0</v>
      </c>
      <c r="CN281" s="1">
        <f>IF(ISNUMBER(FIND("Supply Shortage", CI281)), 1, 0)</f>
        <v>0</v>
      </c>
      <c r="CO281" s="1">
        <f>IF(ISNUMBER(FIND("Government Regulations", CI281)), 1, 0)</f>
        <v>0</v>
      </c>
      <c r="CP281" s="1">
        <f>IF(ISNUMBER(FIND("Government Regulations", CI281)), 1, 0)</f>
        <v>0</v>
      </c>
      <c r="CQ281" s="1">
        <f>IF(ISNUMBER(FIND("Transportation Issues", CI281)), 1, 0)</f>
        <v>0</v>
      </c>
      <c r="CR281" s="1">
        <f>IF(ISNUMBER(FIND("Do Not Know", CI281)), 1, 0)</f>
        <v>0</v>
      </c>
      <c r="CS281" s="1">
        <f>IF(ISNUMBER(FIND("No Constraints", CI281)), 1, 0)</f>
        <v>1</v>
      </c>
      <c r="CT281" s="1">
        <f>IF(ISNUMBER(FIND("Vendor Did Not Answer", CI281)), 1, 0)</f>
        <v>0</v>
      </c>
      <c r="CU281" s="1" t="s">
        <v>1362</v>
      </c>
      <c r="CV281" s="1" t="s">
        <v>1362</v>
      </c>
      <c r="CX281" s="1">
        <v>100</v>
      </c>
      <c r="CY281" s="4">
        <v>100</v>
      </c>
      <c r="CZ281" s="1">
        <v>11</v>
      </c>
      <c r="DA281" s="1" t="s">
        <v>160</v>
      </c>
      <c r="DB281" s="1">
        <v>10</v>
      </c>
      <c r="DC281" s="1">
        <v>20</v>
      </c>
      <c r="DD281" s="8">
        <v>15</v>
      </c>
      <c r="DE281" s="1" t="s">
        <v>1461</v>
      </c>
      <c r="DF281" s="1">
        <f>IF(ISNUMBER(FIND("Price Inflation", DE281)), 1, 0)</f>
        <v>0</v>
      </c>
      <c r="DG281" s="1">
        <f>IF(ISNUMBER(FIND("Liquidity Shortage", DE281)), 1, 0)</f>
        <v>0</v>
      </c>
      <c r="DH281" s="1">
        <f>IF(ISNUMBER(FIND("Shortage of Demand", DE281)), 1, 0)</f>
        <v>1</v>
      </c>
      <c r="DI281" s="1">
        <f>IF(ISNUMBER(FIND("Insecurity and Instability", DE281)), 1, 0)</f>
        <v>0</v>
      </c>
      <c r="DJ281" s="1">
        <f>IF(ISNUMBER(FIND("Supply Shortage", DE281)), 1, 0)</f>
        <v>0</v>
      </c>
      <c r="DK281" s="1">
        <f>IF(ISNUMBER(FIND("Government Regulations", DE281)), 1, 0)</f>
        <v>0</v>
      </c>
      <c r="DL281" s="1">
        <f>IF(ISNUMBER(FIND("Transportation Issues", DE281)), 1, 0)</f>
        <v>0</v>
      </c>
      <c r="DM281" s="3">
        <v>0</v>
      </c>
      <c r="DN281" s="1">
        <f>IF(ISNUMBER(FIND("Do Not Know", DE281)), 1, 0)</f>
        <v>0</v>
      </c>
      <c r="DO281" s="1">
        <f>IF(ISNUMBER(FIND("No Constraints", DE281)), 1, 0)</f>
        <v>0</v>
      </c>
      <c r="DP281" s="1">
        <f>IF(ISNUMBER(FIND("Vendor Did Not Answer", DE281)), 1, 0)</f>
        <v>0</v>
      </c>
      <c r="DQ281" s="1" t="s">
        <v>1362</v>
      </c>
      <c r="DR281" s="1" t="s">
        <v>1362</v>
      </c>
      <c r="DT281" s="1">
        <v>50</v>
      </c>
      <c r="DU281" s="11">
        <v>50</v>
      </c>
      <c r="DV281" s="1">
        <v>11</v>
      </c>
      <c r="DW281" s="1" t="s">
        <v>160</v>
      </c>
      <c r="DX281" s="1">
        <v>14</v>
      </c>
      <c r="DY281" s="1">
        <v>30</v>
      </c>
      <c r="DZ281" s="8">
        <f t="shared" si="279"/>
        <v>22</v>
      </c>
      <c r="EA281" s="1" t="s">
        <v>1461</v>
      </c>
      <c r="EB281" s="1">
        <f>IF(ISNUMBER(FIND("Price Inflation", EA281)), 1, 0)</f>
        <v>0</v>
      </c>
      <c r="EC281" s="1">
        <f>IF(ISNUMBER(FIND("Liquidity Shortage", EA281)), 1, 0)</f>
        <v>0</v>
      </c>
      <c r="ED281" s="1">
        <f>IF(ISNUMBER(FIND("Shortage of Demand", EA281)), 1, 0)</f>
        <v>1</v>
      </c>
      <c r="EE281" s="1">
        <f>IF(ISNUMBER(FIND("Insecurity and Instability", EA281)), 1, 0)</f>
        <v>0</v>
      </c>
      <c r="EF281" s="1">
        <f>IF(ISNUMBER(FIND("Supply Shortage", EA281)), 1, 0)</f>
        <v>0</v>
      </c>
      <c r="EG281" s="1">
        <f>IF(ISNUMBER(FIND("Government Regulations", EA281)), 1, 0)</f>
        <v>0</v>
      </c>
      <c r="EH281" s="1">
        <f>IF(ISNUMBER(FIND("Government Regulations", EA281)), 1, 0)</f>
        <v>0</v>
      </c>
      <c r="EI281" s="1">
        <f>IF(ISNUMBER(FIND("Transportation Issues", EA281)), 1, 0)</f>
        <v>0</v>
      </c>
      <c r="EJ281" s="1">
        <f>IF(ISNUMBER(FIND("Do Not Know", EA281)), 1, 0)</f>
        <v>0</v>
      </c>
      <c r="EK281" s="1">
        <f>IF(ISNUMBER(FIND("No Constraints", EA281)), 1, 0)</f>
        <v>0</v>
      </c>
      <c r="EL281" s="1">
        <f>IF(ISNUMBER(FIND("Vendor Did Not Answer", EA281)), 1, 0)</f>
        <v>0</v>
      </c>
      <c r="EM281" s="1" t="s">
        <v>1362</v>
      </c>
      <c r="EN281" s="1" t="s">
        <v>1362</v>
      </c>
      <c r="EP281" s="4">
        <v>400</v>
      </c>
      <c r="EQ281" s="1">
        <v>400</v>
      </c>
      <c r="ER281" s="1">
        <v>11</v>
      </c>
      <c r="ES281" s="1" t="s">
        <v>160</v>
      </c>
      <c r="ET281" s="1">
        <v>20</v>
      </c>
      <c r="EU281" s="1">
        <v>30</v>
      </c>
      <c r="EV281" s="8">
        <f t="shared" si="280"/>
        <v>25</v>
      </c>
      <c r="EW281" s="1" t="s">
        <v>1461</v>
      </c>
      <c r="EX281" s="1">
        <f>IF(ISNUMBER(FIND("Price Inflation", EW281)), 1, 0)</f>
        <v>0</v>
      </c>
      <c r="EY281" s="1">
        <f>IF(ISNUMBER(FIND("Liquidity Shortage", EW281)), 1, 0)</f>
        <v>0</v>
      </c>
      <c r="EZ281" s="1">
        <f>IF(ISNUMBER(FIND("Shortage of Demand", EW281)), 1, 0)</f>
        <v>1</v>
      </c>
      <c r="FA281" s="1">
        <f>IF(ISNUMBER(FIND("Insecurity and Instability", EW281)), 1, 0)</f>
        <v>0</v>
      </c>
      <c r="FB281" s="1">
        <f>IF(ISNUMBER(FIND("Supply Shortage", EW281)), 1, 0)</f>
        <v>0</v>
      </c>
      <c r="FC281" s="1">
        <f>IF(ISNUMBER(FIND("Government Regulations", EW281)), 1, 0)</f>
        <v>0</v>
      </c>
      <c r="FD281" s="1">
        <f>IF(ISNUMBER(FIND("Government Regulations", EW281)), 1, 0)</f>
        <v>0</v>
      </c>
      <c r="FE281" s="1">
        <f>IF(ISNUMBER(FIND("Transportation Issues", EW281)), 1, 0)</f>
        <v>0</v>
      </c>
      <c r="FF281" s="1">
        <f>IF(ISNUMBER(FIND("Do Not Know", EW281)), 1, 0)</f>
        <v>0</v>
      </c>
      <c r="FG281" s="1">
        <f>IF(ISNUMBER(FIND("No Constraints", EW281)), 1, 0)</f>
        <v>0</v>
      </c>
      <c r="FH281" s="1">
        <f>IF(ISNUMBER(FIND("Vendor Did Not Answer", EW281)), 1, 0)</f>
        <v>0</v>
      </c>
    </row>
  </sheetData>
  <autoFilter ref="A1:FM281">
    <sortState ref="A2:FS281">
      <sortCondition ref="E1:E281"/>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F137"/>
  <sheetViews>
    <sheetView workbookViewId="0">
      <selection activeCell="E102" sqref="E102"/>
    </sheetView>
  </sheetViews>
  <sheetFormatPr defaultRowHeight="15" x14ac:dyDescent="0.25"/>
  <sheetData>
    <row r="1" spans="1:32" x14ac:dyDescent="0.25">
      <c r="A1" t="s">
        <v>1629</v>
      </c>
      <c r="B1" t="s">
        <v>1</v>
      </c>
      <c r="C1" t="s">
        <v>1708</v>
      </c>
      <c r="D1" t="s">
        <v>2</v>
      </c>
      <c r="E1" t="s">
        <v>1748</v>
      </c>
      <c r="F1" s="38" t="s">
        <v>1749</v>
      </c>
      <c r="G1" t="s">
        <v>5</v>
      </c>
      <c r="H1" t="s">
        <v>1750</v>
      </c>
      <c r="I1" t="s">
        <v>1751</v>
      </c>
      <c r="J1" t="s">
        <v>1752</v>
      </c>
      <c r="K1" t="s">
        <v>1753</v>
      </c>
      <c r="L1" t="s">
        <v>1736</v>
      </c>
      <c r="M1" t="s">
        <v>1754</v>
      </c>
      <c r="N1" t="s">
        <v>1755</v>
      </c>
      <c r="O1" t="s">
        <v>1756</v>
      </c>
      <c r="P1" t="s">
        <v>1757</v>
      </c>
      <c r="Q1" t="s">
        <v>1758</v>
      </c>
      <c r="R1" t="s">
        <v>1759</v>
      </c>
      <c r="S1" t="s">
        <v>1760</v>
      </c>
      <c r="T1" t="s">
        <v>1761</v>
      </c>
      <c r="U1" t="s">
        <v>1762</v>
      </c>
      <c r="V1" t="s">
        <v>1763</v>
      </c>
      <c r="W1" t="s">
        <v>1764</v>
      </c>
      <c r="X1" t="s">
        <v>1765</v>
      </c>
      <c r="Y1" t="s">
        <v>1766</v>
      </c>
      <c r="Z1" t="s">
        <v>1767</v>
      </c>
      <c r="AA1" t="s">
        <v>1768</v>
      </c>
      <c r="AB1" t="s">
        <v>1769</v>
      </c>
      <c r="AC1" t="s">
        <v>1770</v>
      </c>
      <c r="AD1" t="s">
        <v>146</v>
      </c>
      <c r="AE1" t="s">
        <v>149</v>
      </c>
      <c r="AF1" t="s">
        <v>150</v>
      </c>
    </row>
    <row r="2" spans="1:32" s="1" customFormat="1" hidden="1" x14ac:dyDescent="0.25">
      <c r="A2" s="44" t="s">
        <v>1143</v>
      </c>
      <c r="B2" s="1" t="s">
        <v>1291</v>
      </c>
      <c r="C2" s="12" t="s">
        <v>1737</v>
      </c>
      <c r="D2" s="1" t="s">
        <v>1738</v>
      </c>
      <c r="E2" s="1" t="s">
        <v>1771</v>
      </c>
      <c r="F2" s="1" t="s">
        <v>1772</v>
      </c>
      <c r="G2" s="1" t="s">
        <v>153</v>
      </c>
      <c r="H2" s="3">
        <v>6</v>
      </c>
      <c r="I2" s="1" t="s">
        <v>164</v>
      </c>
      <c r="J2" s="1" t="s">
        <v>1773</v>
      </c>
      <c r="K2" s="1" t="s">
        <v>154</v>
      </c>
      <c r="L2" s="3">
        <v>150</v>
      </c>
      <c r="M2" s="3">
        <v>1</v>
      </c>
      <c r="N2" s="1" t="s">
        <v>164</v>
      </c>
      <c r="O2" s="45"/>
      <c r="P2" s="45"/>
      <c r="Q2" s="45"/>
      <c r="R2" s="1" t="s">
        <v>551</v>
      </c>
      <c r="S2" s="3">
        <v>1</v>
      </c>
      <c r="T2" s="3">
        <v>0</v>
      </c>
      <c r="U2" s="3">
        <v>1</v>
      </c>
      <c r="V2" s="3">
        <v>1</v>
      </c>
      <c r="W2" s="3">
        <v>1</v>
      </c>
      <c r="X2" s="3">
        <v>0</v>
      </c>
      <c r="Y2" s="3">
        <v>0</v>
      </c>
      <c r="Z2" s="3">
        <v>0</v>
      </c>
      <c r="AA2" s="3">
        <v>0</v>
      </c>
      <c r="AB2" s="3">
        <v>0</v>
      </c>
      <c r="AC2" s="3">
        <v>0</v>
      </c>
      <c r="AD2" s="1" t="s">
        <v>560</v>
      </c>
      <c r="AE2" s="1" t="s">
        <v>1774</v>
      </c>
      <c r="AF2" s="1">
        <v>8</v>
      </c>
    </row>
    <row r="3" spans="1:32" s="1" customFormat="1" hidden="1" x14ac:dyDescent="0.25">
      <c r="A3" s="44" t="s">
        <v>1146</v>
      </c>
      <c r="B3" s="1" t="s">
        <v>1295</v>
      </c>
      <c r="C3" s="12" t="s">
        <v>1353</v>
      </c>
      <c r="D3" s="1" t="s">
        <v>1424</v>
      </c>
      <c r="E3" s="1" t="s">
        <v>1775</v>
      </c>
      <c r="F3" s="1" t="s">
        <v>1775</v>
      </c>
      <c r="G3" s="1" t="s">
        <v>159</v>
      </c>
      <c r="H3" s="3">
        <v>7</v>
      </c>
      <c r="I3" s="1" t="s">
        <v>1776</v>
      </c>
      <c r="J3" s="1" t="s">
        <v>1773</v>
      </c>
      <c r="K3" s="1" t="s">
        <v>157</v>
      </c>
      <c r="L3" s="3">
        <v>6000</v>
      </c>
      <c r="N3" s="1" t="s">
        <v>154</v>
      </c>
      <c r="O3" s="45">
        <v>5000</v>
      </c>
      <c r="P3" s="45"/>
      <c r="Q3" s="45"/>
      <c r="R3" s="1" t="s">
        <v>167</v>
      </c>
      <c r="S3" s="3">
        <v>1</v>
      </c>
      <c r="T3" s="3">
        <v>1</v>
      </c>
      <c r="U3" s="3">
        <v>0</v>
      </c>
      <c r="V3" s="3">
        <v>0</v>
      </c>
      <c r="W3" s="3">
        <v>0</v>
      </c>
      <c r="X3" s="3">
        <v>0</v>
      </c>
      <c r="Y3" s="3">
        <v>1</v>
      </c>
      <c r="Z3" s="3">
        <v>0</v>
      </c>
      <c r="AA3" s="3">
        <v>0</v>
      </c>
      <c r="AB3" s="3">
        <v>0</v>
      </c>
      <c r="AC3" s="3">
        <v>0</v>
      </c>
      <c r="AD3" s="1" t="s">
        <v>1777</v>
      </c>
      <c r="AE3" s="1" t="s">
        <v>1778</v>
      </c>
      <c r="AF3" s="1">
        <v>112</v>
      </c>
    </row>
    <row r="4" spans="1:32" s="1" customFormat="1" hidden="1" x14ac:dyDescent="0.25">
      <c r="A4" s="44" t="s">
        <v>1146</v>
      </c>
      <c r="B4" s="1" t="s">
        <v>1295</v>
      </c>
      <c r="C4" s="12" t="s">
        <v>1218</v>
      </c>
      <c r="D4" s="1" t="s">
        <v>1281</v>
      </c>
      <c r="E4" s="1" t="s">
        <v>1779</v>
      </c>
      <c r="F4" s="1" t="s">
        <v>1779</v>
      </c>
      <c r="G4" s="1" t="s">
        <v>159</v>
      </c>
      <c r="H4" s="3">
        <v>5</v>
      </c>
      <c r="I4" s="1" t="s">
        <v>1776</v>
      </c>
      <c r="J4" s="1" t="s">
        <v>1780</v>
      </c>
      <c r="K4" s="1" t="s">
        <v>157</v>
      </c>
      <c r="L4" s="3">
        <v>1200</v>
      </c>
      <c r="M4" s="3">
        <v>1</v>
      </c>
      <c r="N4" s="1" t="s">
        <v>157</v>
      </c>
      <c r="O4" s="45"/>
      <c r="P4" s="45"/>
      <c r="Q4" s="45"/>
      <c r="R4" s="1" t="s">
        <v>249</v>
      </c>
      <c r="S4" s="3">
        <v>0</v>
      </c>
      <c r="T4" s="3">
        <v>0</v>
      </c>
      <c r="U4" s="3">
        <v>0</v>
      </c>
      <c r="V4" s="3">
        <v>0</v>
      </c>
      <c r="W4" s="3">
        <v>0</v>
      </c>
      <c r="X4" s="3">
        <v>0</v>
      </c>
      <c r="Y4" s="3">
        <v>0</v>
      </c>
      <c r="Z4" s="3">
        <v>0</v>
      </c>
      <c r="AA4" s="3">
        <v>0</v>
      </c>
      <c r="AB4" s="3">
        <v>1</v>
      </c>
      <c r="AC4" s="3">
        <v>0</v>
      </c>
      <c r="AD4" s="1" t="s">
        <v>1781</v>
      </c>
      <c r="AE4" s="1" t="s">
        <v>1782</v>
      </c>
      <c r="AF4" s="1">
        <v>53</v>
      </c>
    </row>
    <row r="5" spans="1:32" s="1" customFormat="1" hidden="1" x14ac:dyDescent="0.25">
      <c r="A5" s="44" t="s">
        <v>1146</v>
      </c>
      <c r="B5" s="1" t="s">
        <v>1295</v>
      </c>
      <c r="C5" s="12" t="s">
        <v>1218</v>
      </c>
      <c r="D5" s="1" t="s">
        <v>1281</v>
      </c>
      <c r="E5" s="1" t="s">
        <v>1783</v>
      </c>
      <c r="F5" s="1" t="s">
        <v>1783</v>
      </c>
      <c r="G5" s="1" t="s">
        <v>153</v>
      </c>
      <c r="H5" s="3">
        <v>5</v>
      </c>
      <c r="I5" s="1" t="s">
        <v>1776</v>
      </c>
      <c r="J5" s="1" t="s">
        <v>1773</v>
      </c>
      <c r="K5" s="1" t="s">
        <v>157</v>
      </c>
      <c r="L5" s="3">
        <v>1800</v>
      </c>
      <c r="M5" s="3">
        <v>3</v>
      </c>
      <c r="N5" s="1" t="s">
        <v>154</v>
      </c>
      <c r="O5" s="45">
        <v>8000</v>
      </c>
      <c r="P5" s="45"/>
      <c r="Q5" s="45"/>
      <c r="R5" s="1" t="s">
        <v>1784</v>
      </c>
      <c r="S5" s="3">
        <v>0</v>
      </c>
      <c r="T5" s="3">
        <v>0</v>
      </c>
      <c r="U5" s="3">
        <v>1</v>
      </c>
      <c r="V5" s="3">
        <v>0</v>
      </c>
      <c r="W5" s="3">
        <v>0</v>
      </c>
      <c r="X5" s="3">
        <v>0</v>
      </c>
      <c r="Y5" s="3">
        <v>0</v>
      </c>
      <c r="Z5" s="3">
        <v>0</v>
      </c>
      <c r="AA5" s="3">
        <v>0</v>
      </c>
      <c r="AB5" s="3">
        <v>0</v>
      </c>
      <c r="AC5" s="3">
        <v>0</v>
      </c>
      <c r="AD5" s="1" t="s">
        <v>1785</v>
      </c>
      <c r="AE5" s="1" t="s">
        <v>1786</v>
      </c>
      <c r="AF5" s="1">
        <v>51</v>
      </c>
    </row>
    <row r="6" spans="1:32" s="1" customFormat="1" hidden="1" x14ac:dyDescent="0.25">
      <c r="A6" s="44" t="s">
        <v>1146</v>
      </c>
      <c r="B6" s="1" t="s">
        <v>1295</v>
      </c>
      <c r="C6" s="12" t="s">
        <v>1218</v>
      </c>
      <c r="D6" s="1" t="s">
        <v>1281</v>
      </c>
      <c r="E6" s="1" t="s">
        <v>1783</v>
      </c>
      <c r="F6" s="1" t="s">
        <v>1783</v>
      </c>
      <c r="G6" s="1" t="s">
        <v>153</v>
      </c>
      <c r="H6" s="3">
        <v>5</v>
      </c>
      <c r="I6" s="1" t="s">
        <v>1776</v>
      </c>
      <c r="J6" s="1" t="s">
        <v>1773</v>
      </c>
      <c r="K6" s="1" t="s">
        <v>157</v>
      </c>
      <c r="L6" s="3">
        <v>1600</v>
      </c>
      <c r="M6" s="3">
        <v>2</v>
      </c>
      <c r="N6" s="1" t="s">
        <v>157</v>
      </c>
      <c r="O6" s="45"/>
      <c r="P6" s="45"/>
      <c r="Q6" s="45"/>
      <c r="R6" s="1" t="s">
        <v>178</v>
      </c>
      <c r="S6" s="3">
        <v>1</v>
      </c>
      <c r="T6" s="3">
        <v>0</v>
      </c>
      <c r="U6" s="3">
        <v>0</v>
      </c>
      <c r="V6" s="3">
        <v>0</v>
      </c>
      <c r="W6" s="3">
        <v>0</v>
      </c>
      <c r="X6" s="3">
        <v>0</v>
      </c>
      <c r="Y6" s="3">
        <v>1</v>
      </c>
      <c r="Z6" s="3">
        <v>0</v>
      </c>
      <c r="AA6" s="3">
        <v>0</v>
      </c>
      <c r="AB6" s="3">
        <v>0</v>
      </c>
      <c r="AC6" s="3">
        <v>0</v>
      </c>
      <c r="AD6" s="1" t="s">
        <v>1785</v>
      </c>
      <c r="AE6" s="1" t="s">
        <v>1787</v>
      </c>
      <c r="AF6" s="1">
        <v>52</v>
      </c>
    </row>
    <row r="7" spans="1:32" s="1" customFormat="1" hidden="1" x14ac:dyDescent="0.25">
      <c r="A7" s="44" t="s">
        <v>1146</v>
      </c>
      <c r="B7" s="1" t="s">
        <v>1295</v>
      </c>
      <c r="C7" s="12" t="s">
        <v>1739</v>
      </c>
      <c r="D7" s="1" t="s">
        <v>1740</v>
      </c>
      <c r="E7" s="1" t="s">
        <v>1788</v>
      </c>
      <c r="F7" s="1" t="s">
        <v>1788</v>
      </c>
      <c r="G7" s="1" t="s">
        <v>153</v>
      </c>
      <c r="H7" s="3">
        <v>7</v>
      </c>
      <c r="I7" s="1" t="s">
        <v>1776</v>
      </c>
      <c r="J7" s="1" t="s">
        <v>1773</v>
      </c>
      <c r="K7" s="1" t="s">
        <v>157</v>
      </c>
      <c r="L7" s="3">
        <v>3570</v>
      </c>
      <c r="M7" s="3">
        <v>27</v>
      </c>
      <c r="N7" s="1" t="s">
        <v>154</v>
      </c>
      <c r="O7" s="45">
        <v>8000</v>
      </c>
      <c r="P7" s="45">
        <v>18000</v>
      </c>
      <c r="Q7" s="45">
        <v>25000</v>
      </c>
      <c r="R7" s="1" t="s">
        <v>420</v>
      </c>
      <c r="S7" s="3">
        <v>1</v>
      </c>
      <c r="T7" s="3">
        <v>0</v>
      </c>
      <c r="U7" s="3">
        <v>0</v>
      </c>
      <c r="V7" s="3">
        <v>0</v>
      </c>
      <c r="W7" s="3">
        <v>1</v>
      </c>
      <c r="X7" s="3">
        <v>0</v>
      </c>
      <c r="Y7" s="3">
        <v>0</v>
      </c>
      <c r="Z7" s="3">
        <v>0</v>
      </c>
      <c r="AA7" s="3">
        <v>0</v>
      </c>
      <c r="AB7" s="3">
        <v>0</v>
      </c>
      <c r="AC7" s="3">
        <v>0</v>
      </c>
      <c r="AE7" s="1" t="s">
        <v>1789</v>
      </c>
      <c r="AF7" s="1">
        <v>49</v>
      </c>
    </row>
    <row r="8" spans="1:32" s="1" customFormat="1" hidden="1" x14ac:dyDescent="0.25">
      <c r="A8" s="44" t="s">
        <v>1146</v>
      </c>
      <c r="B8" s="1" t="s">
        <v>1295</v>
      </c>
      <c r="C8" s="12" t="s">
        <v>1353</v>
      </c>
      <c r="D8" s="1" t="s">
        <v>1424</v>
      </c>
      <c r="E8" s="1" t="s">
        <v>1790</v>
      </c>
      <c r="F8" s="1" t="s">
        <v>1790</v>
      </c>
      <c r="G8" s="1" t="s">
        <v>159</v>
      </c>
      <c r="H8" s="3">
        <v>7</v>
      </c>
      <c r="I8" s="1" t="s">
        <v>1776</v>
      </c>
      <c r="J8" s="1" t="s">
        <v>1773</v>
      </c>
      <c r="K8" s="1" t="s">
        <v>157</v>
      </c>
      <c r="L8" s="3">
        <v>1000</v>
      </c>
      <c r="N8" s="1" t="s">
        <v>154</v>
      </c>
      <c r="O8" s="45">
        <v>3000</v>
      </c>
      <c r="P8" s="45"/>
      <c r="Q8" s="45"/>
      <c r="R8" s="1" t="s">
        <v>167</v>
      </c>
      <c r="S8" s="3">
        <v>1</v>
      </c>
      <c r="T8" s="3">
        <v>1</v>
      </c>
      <c r="U8" s="3">
        <v>0</v>
      </c>
      <c r="V8" s="3">
        <v>0</v>
      </c>
      <c r="W8" s="3">
        <v>0</v>
      </c>
      <c r="X8" s="3">
        <v>0</v>
      </c>
      <c r="Y8" s="3">
        <v>1</v>
      </c>
      <c r="Z8" s="3">
        <v>0</v>
      </c>
      <c r="AA8" s="3">
        <v>0</v>
      </c>
      <c r="AB8" s="3">
        <v>0</v>
      </c>
      <c r="AC8" s="3">
        <v>0</v>
      </c>
      <c r="AD8" s="1" t="s">
        <v>1791</v>
      </c>
      <c r="AE8" s="1" t="s">
        <v>1792</v>
      </c>
      <c r="AF8" s="1">
        <v>113</v>
      </c>
    </row>
    <row r="9" spans="1:32" s="1" customFormat="1" hidden="1" x14ac:dyDescent="0.25">
      <c r="A9" s="44" t="s">
        <v>1146</v>
      </c>
      <c r="B9" s="1" t="s">
        <v>1295</v>
      </c>
      <c r="C9" s="12" t="s">
        <v>1218</v>
      </c>
      <c r="D9" s="1" t="s">
        <v>1281</v>
      </c>
      <c r="E9" s="1" t="s">
        <v>781</v>
      </c>
      <c r="F9" s="1" t="s">
        <v>781</v>
      </c>
      <c r="G9" s="1" t="s">
        <v>153</v>
      </c>
      <c r="H9" s="3">
        <v>7</v>
      </c>
      <c r="I9" s="1" t="s">
        <v>1776</v>
      </c>
      <c r="J9" s="1" t="s">
        <v>1773</v>
      </c>
      <c r="K9" s="1" t="s">
        <v>157</v>
      </c>
      <c r="L9" s="3">
        <v>1428</v>
      </c>
      <c r="M9" s="3">
        <v>3</v>
      </c>
      <c r="N9" s="1" t="s">
        <v>157</v>
      </c>
      <c r="O9" s="45"/>
      <c r="P9" s="45"/>
      <c r="Q9" s="45"/>
      <c r="R9" s="1" t="s">
        <v>1784</v>
      </c>
      <c r="S9" s="3">
        <v>0</v>
      </c>
      <c r="T9" s="3">
        <v>0</v>
      </c>
      <c r="U9" s="3">
        <v>1</v>
      </c>
      <c r="V9" s="3">
        <v>0</v>
      </c>
      <c r="W9" s="3">
        <v>0</v>
      </c>
      <c r="X9" s="3">
        <v>0</v>
      </c>
      <c r="Y9" s="3">
        <v>0</v>
      </c>
      <c r="Z9" s="3">
        <v>0</v>
      </c>
      <c r="AA9" s="3">
        <v>0</v>
      </c>
      <c r="AB9" s="3">
        <v>0</v>
      </c>
      <c r="AC9" s="3">
        <v>0</v>
      </c>
      <c r="AD9" s="1" t="s">
        <v>1785</v>
      </c>
      <c r="AE9" s="1" t="s">
        <v>1793</v>
      </c>
      <c r="AF9" s="1">
        <v>54</v>
      </c>
    </row>
    <row r="10" spans="1:32" s="1" customFormat="1" hidden="1" x14ac:dyDescent="0.25">
      <c r="A10" s="44" t="s">
        <v>1146</v>
      </c>
      <c r="B10" s="1" t="s">
        <v>1295</v>
      </c>
      <c r="C10" s="12" t="s">
        <v>1218</v>
      </c>
      <c r="D10" s="1" t="s">
        <v>1281</v>
      </c>
      <c r="E10" s="1" t="s">
        <v>774</v>
      </c>
      <c r="F10" s="1" t="s">
        <v>774</v>
      </c>
      <c r="G10" s="1" t="s">
        <v>153</v>
      </c>
      <c r="H10" s="3">
        <v>5</v>
      </c>
      <c r="I10" s="1" t="s">
        <v>1776</v>
      </c>
      <c r="J10" s="1" t="s">
        <v>1773</v>
      </c>
      <c r="K10" s="1" t="s">
        <v>157</v>
      </c>
      <c r="L10" s="3">
        <v>1200</v>
      </c>
      <c r="M10" s="3">
        <v>2</v>
      </c>
      <c r="N10" s="1" t="s">
        <v>157</v>
      </c>
      <c r="O10" s="45"/>
      <c r="P10" s="45"/>
      <c r="Q10" s="45"/>
      <c r="R10" s="1" t="s">
        <v>1794</v>
      </c>
      <c r="S10" s="3">
        <v>0</v>
      </c>
      <c r="T10" s="3">
        <v>0</v>
      </c>
      <c r="U10" s="3">
        <v>0</v>
      </c>
      <c r="V10" s="3">
        <v>0</v>
      </c>
      <c r="W10" s="3">
        <v>0</v>
      </c>
      <c r="X10" s="3">
        <v>0</v>
      </c>
      <c r="Y10" s="3">
        <v>0</v>
      </c>
      <c r="Z10" s="3">
        <v>1</v>
      </c>
      <c r="AA10" s="3">
        <v>0</v>
      </c>
      <c r="AB10" s="3">
        <v>0</v>
      </c>
      <c r="AC10" s="3">
        <v>0</v>
      </c>
      <c r="AD10" s="1" t="s">
        <v>1795</v>
      </c>
      <c r="AE10" s="1" t="s">
        <v>1789</v>
      </c>
      <c r="AF10" s="1">
        <v>50</v>
      </c>
    </row>
    <row r="11" spans="1:32" s="1" customFormat="1" hidden="1" x14ac:dyDescent="0.25">
      <c r="A11" s="44" t="s">
        <v>1140</v>
      </c>
      <c r="B11" s="1" t="s">
        <v>1287</v>
      </c>
      <c r="C11" s="12" t="s">
        <v>1197</v>
      </c>
      <c r="D11" s="1" t="s">
        <v>1258</v>
      </c>
      <c r="E11" s="1" t="s">
        <v>1796</v>
      </c>
      <c r="G11" s="1" t="s">
        <v>153</v>
      </c>
      <c r="H11" s="3">
        <v>5</v>
      </c>
      <c r="I11" s="1" t="s">
        <v>1776</v>
      </c>
      <c r="J11" s="1" t="s">
        <v>1773</v>
      </c>
      <c r="K11" s="1" t="s">
        <v>154</v>
      </c>
      <c r="L11" s="3">
        <v>3000</v>
      </c>
      <c r="M11" s="3">
        <v>1</v>
      </c>
      <c r="N11" s="1" t="s">
        <v>157</v>
      </c>
      <c r="O11" s="45"/>
      <c r="P11" s="45"/>
      <c r="Q11" s="45"/>
      <c r="R11" s="1" t="s">
        <v>249</v>
      </c>
      <c r="S11" s="3">
        <v>0</v>
      </c>
      <c r="T11" s="3">
        <v>0</v>
      </c>
      <c r="U11" s="3">
        <v>0</v>
      </c>
      <c r="V11" s="3">
        <v>0</v>
      </c>
      <c r="W11" s="3">
        <v>0</v>
      </c>
      <c r="X11" s="3">
        <v>0</v>
      </c>
      <c r="Y11" s="3">
        <v>0</v>
      </c>
      <c r="Z11" s="3">
        <v>0</v>
      </c>
      <c r="AA11" s="3">
        <v>0</v>
      </c>
      <c r="AB11" s="3">
        <v>1</v>
      </c>
      <c r="AC11" s="3">
        <v>0</v>
      </c>
      <c r="AE11" s="1" t="s">
        <v>1797</v>
      </c>
      <c r="AF11" s="1">
        <v>104</v>
      </c>
    </row>
    <row r="12" spans="1:32" s="1" customFormat="1" hidden="1" x14ac:dyDescent="0.25">
      <c r="A12" s="44" t="s">
        <v>1140</v>
      </c>
      <c r="B12" s="1" t="s">
        <v>1287</v>
      </c>
      <c r="C12" s="12" t="s">
        <v>1197</v>
      </c>
      <c r="D12" s="1" t="s">
        <v>1258</v>
      </c>
      <c r="E12" s="1" t="s">
        <v>497</v>
      </c>
      <c r="F12" s="1" t="s">
        <v>497</v>
      </c>
      <c r="G12" s="1" t="s">
        <v>153</v>
      </c>
      <c r="H12" s="3">
        <v>3</v>
      </c>
      <c r="I12" s="1" t="s">
        <v>1776</v>
      </c>
      <c r="J12" s="1" t="s">
        <v>1773</v>
      </c>
      <c r="K12" s="1" t="s">
        <v>154</v>
      </c>
      <c r="L12" s="3">
        <v>2000</v>
      </c>
      <c r="M12" s="3">
        <v>1</v>
      </c>
      <c r="N12" s="1" t="s">
        <v>157</v>
      </c>
      <c r="O12" s="45"/>
      <c r="P12" s="45"/>
      <c r="Q12" s="45"/>
      <c r="R12" s="1" t="s">
        <v>375</v>
      </c>
      <c r="S12" s="3">
        <v>0</v>
      </c>
      <c r="T12" s="3">
        <v>0</v>
      </c>
      <c r="U12" s="3">
        <v>0</v>
      </c>
      <c r="V12" s="3">
        <v>0</v>
      </c>
      <c r="W12" s="3">
        <v>0</v>
      </c>
      <c r="X12" s="3">
        <v>0</v>
      </c>
      <c r="Y12" s="3">
        <v>1</v>
      </c>
      <c r="Z12" s="3">
        <v>0</v>
      </c>
      <c r="AA12" s="3">
        <v>0</v>
      </c>
      <c r="AB12" s="3">
        <v>0</v>
      </c>
      <c r="AC12" s="3">
        <v>0</v>
      </c>
      <c r="AE12" s="1" t="s">
        <v>875</v>
      </c>
      <c r="AF12" s="1">
        <v>105</v>
      </c>
    </row>
    <row r="13" spans="1:32" s="1" customFormat="1" hidden="1" x14ac:dyDescent="0.25">
      <c r="A13" s="44" t="s">
        <v>1140</v>
      </c>
      <c r="B13" s="1" t="s">
        <v>1287</v>
      </c>
      <c r="C13" s="12" t="s">
        <v>1358</v>
      </c>
      <c r="D13" s="1" t="s">
        <v>1428</v>
      </c>
      <c r="E13" s="1" t="s">
        <v>181</v>
      </c>
      <c r="F13" s="1" t="s">
        <v>1527</v>
      </c>
      <c r="G13" s="1" t="s">
        <v>159</v>
      </c>
      <c r="H13" s="3">
        <v>6</v>
      </c>
      <c r="I13" s="1" t="s">
        <v>1776</v>
      </c>
      <c r="J13" s="1" t="s">
        <v>1773</v>
      </c>
      <c r="K13" s="1" t="s">
        <v>157</v>
      </c>
      <c r="L13" s="3">
        <v>2000</v>
      </c>
      <c r="N13" s="1" t="s">
        <v>164</v>
      </c>
      <c r="O13" s="45"/>
      <c r="P13" s="45"/>
      <c r="Q13" s="45"/>
      <c r="R13" s="1" t="s">
        <v>236</v>
      </c>
      <c r="S13" s="3">
        <v>1</v>
      </c>
      <c r="T13" s="3">
        <v>0</v>
      </c>
      <c r="U13" s="3">
        <v>0</v>
      </c>
      <c r="V13" s="3">
        <v>1</v>
      </c>
      <c r="W13" s="3">
        <v>0</v>
      </c>
      <c r="X13" s="3">
        <v>0</v>
      </c>
      <c r="Y13" s="3">
        <v>1</v>
      </c>
      <c r="Z13" s="3">
        <v>0</v>
      </c>
      <c r="AA13" s="3">
        <v>0</v>
      </c>
      <c r="AB13" s="3">
        <v>0</v>
      </c>
      <c r="AC13" s="3">
        <v>0</v>
      </c>
      <c r="AE13" s="1" t="s">
        <v>1798</v>
      </c>
      <c r="AF13" s="1">
        <v>122</v>
      </c>
    </row>
    <row r="14" spans="1:32" s="1" customFormat="1" hidden="1" x14ac:dyDescent="0.25">
      <c r="A14" s="44" t="s">
        <v>1140</v>
      </c>
      <c r="B14" s="17" t="s">
        <v>1287</v>
      </c>
      <c r="C14" s="12" t="s">
        <v>1357</v>
      </c>
      <c r="D14" s="17" t="s">
        <v>1429</v>
      </c>
      <c r="E14" s="1" t="s">
        <v>181</v>
      </c>
      <c r="F14" s="1" t="s">
        <v>1527</v>
      </c>
      <c r="G14" s="1" t="s">
        <v>153</v>
      </c>
      <c r="H14" s="3">
        <v>2</v>
      </c>
      <c r="I14" s="1" t="s">
        <v>1776</v>
      </c>
      <c r="J14" s="1" t="s">
        <v>1773</v>
      </c>
      <c r="K14" s="1" t="s">
        <v>157</v>
      </c>
      <c r="L14" s="3">
        <v>1000</v>
      </c>
      <c r="M14" s="3">
        <v>2</v>
      </c>
      <c r="N14" s="1" t="s">
        <v>157</v>
      </c>
      <c r="O14" s="45"/>
      <c r="P14" s="45"/>
      <c r="Q14" s="45"/>
      <c r="R14" s="1" t="s">
        <v>236</v>
      </c>
      <c r="S14" s="3">
        <v>1</v>
      </c>
      <c r="T14" s="3">
        <v>0</v>
      </c>
      <c r="U14" s="3">
        <v>0</v>
      </c>
      <c r="V14" s="3">
        <v>1</v>
      </c>
      <c r="W14" s="3">
        <v>0</v>
      </c>
      <c r="X14" s="3">
        <v>0</v>
      </c>
      <c r="Y14" s="3">
        <v>1</v>
      </c>
      <c r="Z14" s="3">
        <v>0</v>
      </c>
      <c r="AA14" s="3">
        <v>0</v>
      </c>
      <c r="AB14" s="3">
        <v>0</v>
      </c>
      <c r="AC14" s="3">
        <v>0</v>
      </c>
      <c r="AE14" s="1" t="s">
        <v>1799</v>
      </c>
      <c r="AF14" s="1">
        <v>123</v>
      </c>
    </row>
    <row r="15" spans="1:32" s="1" customFormat="1" hidden="1" x14ac:dyDescent="0.25">
      <c r="A15" s="44" t="s">
        <v>1145</v>
      </c>
      <c r="B15" s="1" t="s">
        <v>1293</v>
      </c>
      <c r="C15" s="12" t="s">
        <v>1356</v>
      </c>
      <c r="D15" s="1" t="s">
        <v>1427</v>
      </c>
      <c r="E15" s="1" t="s">
        <v>1800</v>
      </c>
      <c r="F15" s="1" t="s">
        <v>1800</v>
      </c>
      <c r="G15" s="1" t="s">
        <v>159</v>
      </c>
      <c r="H15" s="3">
        <v>18</v>
      </c>
      <c r="I15" s="1" t="s">
        <v>1776</v>
      </c>
      <c r="J15" s="1" t="s">
        <v>1773</v>
      </c>
      <c r="K15" s="1" t="s">
        <v>157</v>
      </c>
      <c r="L15" s="3">
        <v>1000</v>
      </c>
      <c r="M15" s="3">
        <v>10</v>
      </c>
      <c r="N15" s="1" t="s">
        <v>154</v>
      </c>
      <c r="O15" s="45">
        <v>18000</v>
      </c>
      <c r="P15" s="45">
        <v>30000</v>
      </c>
      <c r="Q15" s="45">
        <v>40000</v>
      </c>
      <c r="R15" s="1" t="s">
        <v>248</v>
      </c>
      <c r="S15" s="3">
        <v>1</v>
      </c>
      <c r="T15" s="3">
        <v>1</v>
      </c>
      <c r="U15" s="3">
        <v>0</v>
      </c>
      <c r="V15" s="3">
        <v>0</v>
      </c>
      <c r="W15" s="3">
        <v>0</v>
      </c>
      <c r="X15" s="3">
        <v>1</v>
      </c>
      <c r="Y15" s="3">
        <v>0</v>
      </c>
      <c r="Z15" s="3">
        <v>0</v>
      </c>
      <c r="AA15" s="3">
        <v>0</v>
      </c>
      <c r="AB15" s="3">
        <v>0</v>
      </c>
      <c r="AC15" s="3">
        <v>0</v>
      </c>
      <c r="AE15" s="1" t="s">
        <v>1801</v>
      </c>
      <c r="AF15" s="1">
        <v>118</v>
      </c>
    </row>
    <row r="16" spans="1:32" s="1" customFormat="1" hidden="1" x14ac:dyDescent="0.25">
      <c r="A16" s="44" t="s">
        <v>1145</v>
      </c>
      <c r="B16" s="1" t="s">
        <v>1293</v>
      </c>
      <c r="C16" s="12" t="s">
        <v>1354</v>
      </c>
      <c r="D16" s="1" t="s">
        <v>1425</v>
      </c>
      <c r="E16" s="1" t="s">
        <v>1308</v>
      </c>
      <c r="F16" s="1" t="s">
        <v>1308</v>
      </c>
      <c r="G16" s="1" t="s">
        <v>153</v>
      </c>
      <c r="H16" s="3">
        <v>6</v>
      </c>
      <c r="I16" s="1" t="s">
        <v>1776</v>
      </c>
      <c r="J16" s="1" t="s">
        <v>1773</v>
      </c>
      <c r="K16" s="1" t="s">
        <v>157</v>
      </c>
      <c r="L16" s="3">
        <v>2000</v>
      </c>
      <c r="M16" s="3">
        <v>15</v>
      </c>
      <c r="N16" s="1" t="s">
        <v>154</v>
      </c>
      <c r="O16" s="45">
        <v>12000</v>
      </c>
      <c r="P16" s="45">
        <v>20000</v>
      </c>
      <c r="Q16" s="45">
        <v>30000</v>
      </c>
      <c r="R16" s="1" t="s">
        <v>747</v>
      </c>
      <c r="S16" s="3">
        <v>1</v>
      </c>
      <c r="T16" s="3">
        <v>1</v>
      </c>
      <c r="U16" s="3">
        <v>0</v>
      </c>
      <c r="V16" s="3">
        <v>0</v>
      </c>
      <c r="W16" s="3">
        <v>1</v>
      </c>
      <c r="X16" s="3">
        <v>0</v>
      </c>
      <c r="Y16" s="3">
        <v>0</v>
      </c>
      <c r="Z16" s="3">
        <v>0</v>
      </c>
      <c r="AA16" s="3">
        <v>0</v>
      </c>
      <c r="AB16" s="3">
        <v>0</v>
      </c>
      <c r="AC16" s="3">
        <v>0</v>
      </c>
      <c r="AE16" s="1" t="s">
        <v>1802</v>
      </c>
      <c r="AF16" s="1">
        <v>114</v>
      </c>
    </row>
    <row r="17" spans="1:32" s="1" customFormat="1" hidden="1" x14ac:dyDescent="0.25">
      <c r="A17" s="44" t="s">
        <v>1145</v>
      </c>
      <c r="B17" s="1" t="s">
        <v>1293</v>
      </c>
      <c r="C17" s="12" t="s">
        <v>1354</v>
      </c>
      <c r="D17" s="1" t="s">
        <v>1425</v>
      </c>
      <c r="E17" s="1" t="s">
        <v>1308</v>
      </c>
      <c r="F17" s="1" t="s">
        <v>1308</v>
      </c>
      <c r="G17" s="1" t="s">
        <v>153</v>
      </c>
      <c r="H17" s="3">
        <v>7</v>
      </c>
      <c r="I17" s="1" t="s">
        <v>1776</v>
      </c>
      <c r="J17" s="1" t="s">
        <v>1773</v>
      </c>
      <c r="K17" s="1" t="s">
        <v>157</v>
      </c>
      <c r="L17" s="3">
        <v>3400</v>
      </c>
      <c r="M17" s="3">
        <v>10</v>
      </c>
      <c r="N17" s="1" t="s">
        <v>154</v>
      </c>
      <c r="O17" s="45">
        <v>11900</v>
      </c>
      <c r="P17" s="45">
        <v>23800</v>
      </c>
      <c r="Q17" s="45">
        <v>35000</v>
      </c>
      <c r="R17" s="1" t="s">
        <v>166</v>
      </c>
      <c r="S17" s="3">
        <v>1</v>
      </c>
      <c r="T17" s="3">
        <v>0</v>
      </c>
      <c r="U17" s="3">
        <v>1</v>
      </c>
      <c r="V17" s="3">
        <v>0</v>
      </c>
      <c r="W17" s="3">
        <v>0</v>
      </c>
      <c r="X17" s="3">
        <v>0</v>
      </c>
      <c r="Y17" s="3">
        <v>0</v>
      </c>
      <c r="Z17" s="3">
        <v>0</v>
      </c>
      <c r="AA17" s="3">
        <v>0</v>
      </c>
      <c r="AB17" s="3">
        <v>0</v>
      </c>
      <c r="AC17" s="3">
        <v>0</v>
      </c>
      <c r="AD17" s="1" t="s">
        <v>1803</v>
      </c>
      <c r="AE17" s="1" t="s">
        <v>1804</v>
      </c>
      <c r="AF17" s="1">
        <v>115</v>
      </c>
    </row>
    <row r="18" spans="1:32" s="1" customFormat="1" hidden="1" x14ac:dyDescent="0.25">
      <c r="A18" s="44" t="s">
        <v>1145</v>
      </c>
      <c r="B18" s="1" t="s">
        <v>1293</v>
      </c>
      <c r="C18" s="12" t="s">
        <v>1356</v>
      </c>
      <c r="D18" s="1" t="s">
        <v>1427</v>
      </c>
      <c r="E18" s="1" t="s">
        <v>1805</v>
      </c>
      <c r="F18" s="1" t="s">
        <v>1805</v>
      </c>
      <c r="G18" s="1" t="s">
        <v>153</v>
      </c>
      <c r="H18" s="3">
        <v>6</v>
      </c>
      <c r="I18" s="1" t="s">
        <v>1776</v>
      </c>
      <c r="J18" s="1" t="s">
        <v>1773</v>
      </c>
      <c r="K18" s="1" t="s">
        <v>157</v>
      </c>
      <c r="L18" s="3">
        <v>2000</v>
      </c>
      <c r="M18" s="3">
        <v>5</v>
      </c>
      <c r="N18" s="1" t="s">
        <v>154</v>
      </c>
      <c r="O18" s="45">
        <v>2000</v>
      </c>
      <c r="P18" s="45">
        <v>8000</v>
      </c>
      <c r="Q18" s="45">
        <v>12000</v>
      </c>
      <c r="R18" s="1" t="s">
        <v>421</v>
      </c>
      <c r="S18" s="3">
        <v>1</v>
      </c>
      <c r="T18" s="3">
        <v>1</v>
      </c>
      <c r="U18" s="3">
        <v>1</v>
      </c>
      <c r="V18" s="3">
        <v>0</v>
      </c>
      <c r="W18" s="3">
        <v>0</v>
      </c>
      <c r="X18" s="3">
        <v>0</v>
      </c>
      <c r="Y18" s="3">
        <v>0</v>
      </c>
      <c r="Z18" s="3">
        <v>0</v>
      </c>
      <c r="AA18" s="3">
        <v>0</v>
      </c>
      <c r="AB18" s="3">
        <v>0</v>
      </c>
      <c r="AC18" s="3">
        <v>0</v>
      </c>
      <c r="AD18" s="1" t="s">
        <v>1806</v>
      </c>
      <c r="AE18" s="1" t="s">
        <v>1807</v>
      </c>
      <c r="AF18" s="1">
        <v>116</v>
      </c>
    </row>
    <row r="19" spans="1:32" s="1" customFormat="1" hidden="1" x14ac:dyDescent="0.25">
      <c r="A19" s="44" t="s">
        <v>1145</v>
      </c>
      <c r="B19" s="1" t="s">
        <v>1293</v>
      </c>
      <c r="C19" s="12" t="s">
        <v>1356</v>
      </c>
      <c r="D19" s="1" t="s">
        <v>1427</v>
      </c>
      <c r="E19" s="1" t="s">
        <v>1808</v>
      </c>
      <c r="F19" s="1" t="s">
        <v>1808</v>
      </c>
      <c r="G19" s="1" t="s">
        <v>159</v>
      </c>
      <c r="H19" s="3">
        <v>8</v>
      </c>
      <c r="I19" s="1" t="s">
        <v>1776</v>
      </c>
      <c r="J19" s="1" t="s">
        <v>1773</v>
      </c>
      <c r="K19" s="1" t="s">
        <v>157</v>
      </c>
      <c r="L19" s="3">
        <v>1500</v>
      </c>
      <c r="M19" s="3">
        <v>10</v>
      </c>
      <c r="N19" s="1" t="s">
        <v>154</v>
      </c>
      <c r="O19" s="45">
        <v>10000</v>
      </c>
      <c r="P19" s="45">
        <v>17000</v>
      </c>
      <c r="Q19" s="45">
        <v>20000</v>
      </c>
      <c r="R19" s="1" t="s">
        <v>665</v>
      </c>
      <c r="S19" s="3">
        <v>1</v>
      </c>
      <c r="T19" s="3">
        <v>0</v>
      </c>
      <c r="U19" s="3">
        <v>1</v>
      </c>
      <c r="V19" s="3">
        <v>0</v>
      </c>
      <c r="W19" s="3">
        <v>0</v>
      </c>
      <c r="X19" s="3">
        <v>1</v>
      </c>
      <c r="Y19" s="3">
        <v>0</v>
      </c>
      <c r="Z19" s="3">
        <v>0</v>
      </c>
      <c r="AA19" s="3">
        <v>0</v>
      </c>
      <c r="AB19" s="3">
        <v>0</v>
      </c>
      <c r="AC19" s="3">
        <v>0</v>
      </c>
      <c r="AE19" s="1" t="s">
        <v>1809</v>
      </c>
      <c r="AF19" s="1">
        <v>117</v>
      </c>
    </row>
    <row r="20" spans="1:32" s="1" customFormat="1" hidden="1" x14ac:dyDescent="0.25">
      <c r="A20" s="44" t="s">
        <v>1145</v>
      </c>
      <c r="B20" s="1" t="s">
        <v>1293</v>
      </c>
      <c r="C20" s="12" t="s">
        <v>1214</v>
      </c>
      <c r="D20" s="1" t="s">
        <v>1276</v>
      </c>
      <c r="E20" s="1" t="s">
        <v>837</v>
      </c>
      <c r="F20" s="1" t="s">
        <v>1214</v>
      </c>
      <c r="G20" s="1" t="s">
        <v>159</v>
      </c>
      <c r="H20" s="3">
        <v>10</v>
      </c>
      <c r="I20" s="1" t="s">
        <v>1776</v>
      </c>
      <c r="J20" s="1" t="s">
        <v>1773</v>
      </c>
      <c r="K20" s="1" t="s">
        <v>157</v>
      </c>
      <c r="L20" s="3">
        <v>1000</v>
      </c>
      <c r="M20" s="3">
        <v>15</v>
      </c>
      <c r="N20" s="1" t="s">
        <v>154</v>
      </c>
      <c r="O20" s="45">
        <v>1500</v>
      </c>
      <c r="P20" s="45">
        <v>3000</v>
      </c>
      <c r="Q20" s="45">
        <v>4500</v>
      </c>
      <c r="R20" s="1" t="s">
        <v>158</v>
      </c>
      <c r="S20" s="3">
        <v>1</v>
      </c>
      <c r="T20" s="3">
        <v>1</v>
      </c>
      <c r="U20" s="3">
        <v>0</v>
      </c>
      <c r="V20" s="3">
        <v>0</v>
      </c>
      <c r="W20" s="3">
        <v>0</v>
      </c>
      <c r="X20" s="3">
        <v>0</v>
      </c>
      <c r="Y20" s="3">
        <v>0</v>
      </c>
      <c r="Z20" s="3">
        <v>0</v>
      </c>
      <c r="AA20" s="3">
        <v>0</v>
      </c>
      <c r="AB20" s="3">
        <v>0</v>
      </c>
      <c r="AC20" s="3">
        <v>0</v>
      </c>
      <c r="AE20" s="1" t="s">
        <v>1810</v>
      </c>
      <c r="AF20" s="1">
        <v>74</v>
      </c>
    </row>
    <row r="21" spans="1:32" s="1" customFormat="1" hidden="1" x14ac:dyDescent="0.25">
      <c r="A21" s="44" t="s">
        <v>1145</v>
      </c>
      <c r="B21" s="1" t="s">
        <v>1293</v>
      </c>
      <c r="C21" s="12" t="s">
        <v>1214</v>
      </c>
      <c r="D21" s="1" t="s">
        <v>1276</v>
      </c>
      <c r="E21" s="1" t="s">
        <v>837</v>
      </c>
      <c r="F21" s="1" t="s">
        <v>1214</v>
      </c>
      <c r="G21" s="1" t="s">
        <v>159</v>
      </c>
      <c r="H21" s="3">
        <v>5</v>
      </c>
      <c r="I21" s="1" t="s">
        <v>1776</v>
      </c>
      <c r="J21" s="1" t="s">
        <v>1773</v>
      </c>
      <c r="K21" s="1" t="s">
        <v>157</v>
      </c>
      <c r="L21" s="3">
        <v>1000</v>
      </c>
      <c r="M21" s="3">
        <v>15</v>
      </c>
      <c r="N21" s="1" t="s">
        <v>154</v>
      </c>
      <c r="O21" s="45">
        <v>1500</v>
      </c>
      <c r="P21" s="45">
        <v>3000</v>
      </c>
      <c r="Q21" s="45">
        <v>4500</v>
      </c>
      <c r="R21" s="1" t="s">
        <v>158</v>
      </c>
      <c r="S21" s="3">
        <v>1</v>
      </c>
      <c r="T21" s="3">
        <v>1</v>
      </c>
      <c r="U21" s="3">
        <v>0</v>
      </c>
      <c r="V21" s="3">
        <v>0</v>
      </c>
      <c r="W21" s="3">
        <v>0</v>
      </c>
      <c r="X21" s="3">
        <v>0</v>
      </c>
      <c r="Y21" s="3">
        <v>0</v>
      </c>
      <c r="Z21" s="3">
        <v>0</v>
      </c>
      <c r="AA21" s="3">
        <v>0</v>
      </c>
      <c r="AB21" s="3">
        <v>0</v>
      </c>
      <c r="AC21" s="3">
        <v>0</v>
      </c>
      <c r="AE21" s="1" t="s">
        <v>1811</v>
      </c>
      <c r="AF21" s="1">
        <v>82</v>
      </c>
    </row>
    <row r="22" spans="1:32" s="1" customFormat="1" hidden="1" x14ac:dyDescent="0.25">
      <c r="A22" s="44" t="s">
        <v>1145</v>
      </c>
      <c r="B22" s="1" t="s">
        <v>1293</v>
      </c>
      <c r="C22" s="15" t="s">
        <v>1214</v>
      </c>
      <c r="D22" s="1" t="s">
        <v>1276</v>
      </c>
      <c r="E22" s="1" t="s">
        <v>837</v>
      </c>
      <c r="F22" s="1" t="s">
        <v>1214</v>
      </c>
      <c r="G22" s="1" t="s">
        <v>159</v>
      </c>
      <c r="H22" s="3">
        <v>10</v>
      </c>
      <c r="I22" s="1" t="s">
        <v>1776</v>
      </c>
      <c r="J22" s="1" t="s">
        <v>1773</v>
      </c>
      <c r="K22" s="1" t="s">
        <v>157</v>
      </c>
      <c r="L22" s="3">
        <v>1500</v>
      </c>
      <c r="M22" s="3">
        <v>20</v>
      </c>
      <c r="N22" s="1" t="s">
        <v>154</v>
      </c>
      <c r="O22" s="45">
        <v>2000</v>
      </c>
      <c r="P22" s="45">
        <v>4000</v>
      </c>
      <c r="Q22" s="45">
        <v>6000</v>
      </c>
      <c r="R22" s="1" t="s">
        <v>376</v>
      </c>
      <c r="S22" s="3">
        <v>0</v>
      </c>
      <c r="T22" s="3">
        <v>1</v>
      </c>
      <c r="U22" s="3">
        <v>0</v>
      </c>
      <c r="V22" s="3">
        <v>0</v>
      </c>
      <c r="W22" s="3">
        <v>0</v>
      </c>
      <c r="X22" s="3">
        <v>0</v>
      </c>
      <c r="Y22" s="3">
        <v>0</v>
      </c>
      <c r="Z22" s="3">
        <v>0</v>
      </c>
      <c r="AA22" s="3">
        <v>0</v>
      </c>
      <c r="AB22" s="3">
        <v>0</v>
      </c>
      <c r="AC22" s="3">
        <v>0</v>
      </c>
      <c r="AE22" s="1" t="s">
        <v>1810</v>
      </c>
      <c r="AF22" s="1">
        <v>83</v>
      </c>
    </row>
    <row r="23" spans="1:32" s="1" customFormat="1" hidden="1" x14ac:dyDescent="0.25">
      <c r="A23" s="44" t="s">
        <v>1145</v>
      </c>
      <c r="B23" s="17" t="s">
        <v>1293</v>
      </c>
      <c r="C23" s="15" t="s">
        <v>1215</v>
      </c>
      <c r="D23" s="17" t="s">
        <v>1277</v>
      </c>
      <c r="E23" s="1" t="s">
        <v>234</v>
      </c>
      <c r="F23" s="1" t="s">
        <v>1602</v>
      </c>
      <c r="G23" s="1" t="s">
        <v>159</v>
      </c>
      <c r="H23" s="3">
        <v>5</v>
      </c>
      <c r="I23" s="1" t="s">
        <v>1776</v>
      </c>
      <c r="J23" s="1" t="s">
        <v>1812</v>
      </c>
      <c r="K23" s="1" t="s">
        <v>157</v>
      </c>
      <c r="L23" s="3">
        <v>3000</v>
      </c>
      <c r="M23" s="3">
        <v>3</v>
      </c>
      <c r="N23" s="1" t="s">
        <v>154</v>
      </c>
      <c r="O23" s="45">
        <v>15000</v>
      </c>
      <c r="P23" s="45">
        <v>22000</v>
      </c>
      <c r="Q23" s="45">
        <v>25000</v>
      </c>
      <c r="R23" s="1" t="s">
        <v>249</v>
      </c>
      <c r="S23" s="3">
        <v>0</v>
      </c>
      <c r="T23" s="3">
        <v>0</v>
      </c>
      <c r="U23" s="3">
        <v>0</v>
      </c>
      <c r="V23" s="3">
        <v>0</v>
      </c>
      <c r="W23" s="3">
        <v>0</v>
      </c>
      <c r="X23" s="3">
        <v>0</v>
      </c>
      <c r="Y23" s="3">
        <v>0</v>
      </c>
      <c r="Z23" s="3">
        <v>0</v>
      </c>
      <c r="AA23" s="3">
        <v>0</v>
      </c>
      <c r="AB23" s="3">
        <v>1</v>
      </c>
      <c r="AC23" s="3">
        <v>0</v>
      </c>
      <c r="AE23" s="1" t="s">
        <v>1813</v>
      </c>
      <c r="AF23" s="1">
        <v>10</v>
      </c>
    </row>
    <row r="24" spans="1:32" s="1" customFormat="1" hidden="1" x14ac:dyDescent="0.25">
      <c r="A24" s="44" t="s">
        <v>1145</v>
      </c>
      <c r="B24" s="17" t="s">
        <v>1293</v>
      </c>
      <c r="C24" s="15" t="s">
        <v>1215</v>
      </c>
      <c r="D24" s="17" t="s">
        <v>1277</v>
      </c>
      <c r="E24" s="1" t="s">
        <v>1814</v>
      </c>
      <c r="F24" s="1" t="s">
        <v>1815</v>
      </c>
      <c r="G24" s="1" t="s">
        <v>159</v>
      </c>
      <c r="H24" s="3">
        <v>2</v>
      </c>
      <c r="I24" s="1" t="s">
        <v>1776</v>
      </c>
      <c r="J24" s="1" t="s">
        <v>1812</v>
      </c>
      <c r="K24" s="1" t="s">
        <v>157</v>
      </c>
      <c r="L24" s="3">
        <v>3000</v>
      </c>
      <c r="M24" s="3">
        <v>3</v>
      </c>
      <c r="N24" s="1" t="s">
        <v>154</v>
      </c>
      <c r="O24" s="45">
        <v>8000</v>
      </c>
      <c r="P24" s="45"/>
      <c r="Q24" s="45"/>
      <c r="R24" s="1" t="s">
        <v>158</v>
      </c>
      <c r="S24" s="3">
        <v>1</v>
      </c>
      <c r="T24" s="3">
        <v>1</v>
      </c>
      <c r="U24" s="3">
        <v>0</v>
      </c>
      <c r="V24" s="3">
        <v>0</v>
      </c>
      <c r="W24" s="3">
        <v>0</v>
      </c>
      <c r="X24" s="3">
        <v>0</v>
      </c>
      <c r="Y24" s="3">
        <v>0</v>
      </c>
      <c r="Z24" s="3">
        <v>0</v>
      </c>
      <c r="AA24" s="3">
        <v>0</v>
      </c>
      <c r="AB24" s="3">
        <v>0</v>
      </c>
      <c r="AC24" s="3">
        <v>0</v>
      </c>
      <c r="AE24" s="1" t="s">
        <v>1816</v>
      </c>
      <c r="AF24" s="1">
        <v>12</v>
      </c>
    </row>
    <row r="25" spans="1:32" s="1" customFormat="1" hidden="1" x14ac:dyDescent="0.25">
      <c r="A25" s="44" t="s">
        <v>1145</v>
      </c>
      <c r="B25" s="1" t="s">
        <v>1293</v>
      </c>
      <c r="C25" s="12" t="s">
        <v>1214</v>
      </c>
      <c r="D25" s="1" t="s">
        <v>1276</v>
      </c>
      <c r="E25" s="1" t="s">
        <v>417</v>
      </c>
      <c r="F25" s="1" t="s">
        <v>1609</v>
      </c>
      <c r="G25" s="1" t="s">
        <v>159</v>
      </c>
      <c r="H25" s="3">
        <v>6</v>
      </c>
      <c r="I25" s="1" t="s">
        <v>1776</v>
      </c>
      <c r="J25" s="1" t="s">
        <v>165</v>
      </c>
      <c r="K25" s="1" t="s">
        <v>157</v>
      </c>
      <c r="L25" s="3">
        <v>2000</v>
      </c>
      <c r="M25" s="3">
        <v>20</v>
      </c>
      <c r="N25" s="1" t="s">
        <v>154</v>
      </c>
      <c r="O25" s="45">
        <v>4500</v>
      </c>
      <c r="P25" s="45">
        <v>9000</v>
      </c>
      <c r="Q25" s="45">
        <v>13500</v>
      </c>
      <c r="R25" s="1" t="s">
        <v>1317</v>
      </c>
      <c r="S25" s="3">
        <v>1</v>
      </c>
      <c r="T25" s="3">
        <v>0</v>
      </c>
      <c r="U25" s="3">
        <v>0</v>
      </c>
      <c r="V25" s="3">
        <v>0</v>
      </c>
      <c r="W25" s="3">
        <v>0</v>
      </c>
      <c r="X25" s="3">
        <v>0</v>
      </c>
      <c r="Y25" s="3">
        <v>0</v>
      </c>
      <c r="Z25" s="3">
        <v>1</v>
      </c>
      <c r="AA25" s="3">
        <v>0</v>
      </c>
      <c r="AB25" s="3">
        <v>0</v>
      </c>
      <c r="AC25" s="3">
        <v>0</v>
      </c>
      <c r="AE25" s="1" t="s">
        <v>1817</v>
      </c>
      <c r="AF25" s="1">
        <v>15</v>
      </c>
    </row>
    <row r="26" spans="1:32" s="1" customFormat="1" hidden="1" x14ac:dyDescent="0.25">
      <c r="A26" s="44" t="s">
        <v>1145</v>
      </c>
      <c r="B26" s="1" t="s">
        <v>1293</v>
      </c>
      <c r="C26" s="12" t="s">
        <v>1214</v>
      </c>
      <c r="D26" s="1" t="s">
        <v>1276</v>
      </c>
      <c r="E26" s="1" t="s">
        <v>417</v>
      </c>
      <c r="F26" s="1" t="s">
        <v>1609</v>
      </c>
      <c r="G26" s="1" t="s">
        <v>159</v>
      </c>
      <c r="H26" s="3">
        <v>5</v>
      </c>
      <c r="I26" s="1" t="s">
        <v>1776</v>
      </c>
      <c r="J26" s="1" t="s">
        <v>1773</v>
      </c>
      <c r="K26" s="1" t="s">
        <v>157</v>
      </c>
      <c r="L26" s="3">
        <v>1000</v>
      </c>
      <c r="M26" s="3">
        <v>20</v>
      </c>
      <c r="N26" s="1" t="s">
        <v>154</v>
      </c>
      <c r="O26" s="45">
        <v>5000</v>
      </c>
      <c r="P26" s="45">
        <v>9000</v>
      </c>
      <c r="Q26" s="45">
        <v>13500</v>
      </c>
      <c r="R26" s="1" t="s">
        <v>1317</v>
      </c>
      <c r="S26" s="3">
        <v>1</v>
      </c>
      <c r="T26" s="3">
        <v>0</v>
      </c>
      <c r="U26" s="3">
        <v>0</v>
      </c>
      <c r="V26" s="3">
        <v>0</v>
      </c>
      <c r="W26" s="3">
        <v>0</v>
      </c>
      <c r="X26" s="3">
        <v>0</v>
      </c>
      <c r="Y26" s="3">
        <v>0</v>
      </c>
      <c r="Z26" s="3">
        <v>1</v>
      </c>
      <c r="AA26" s="3">
        <v>0</v>
      </c>
      <c r="AB26" s="3">
        <v>0</v>
      </c>
      <c r="AC26" s="3">
        <v>0</v>
      </c>
      <c r="AE26" s="1" t="s">
        <v>1818</v>
      </c>
      <c r="AF26" s="1">
        <v>16</v>
      </c>
    </row>
    <row r="27" spans="1:32" s="1" customFormat="1" hidden="1" x14ac:dyDescent="0.25">
      <c r="A27" s="44" t="s">
        <v>1145</v>
      </c>
      <c r="B27" s="1" t="s">
        <v>1293</v>
      </c>
      <c r="C27" s="12" t="s">
        <v>1216</v>
      </c>
      <c r="D27" s="1" t="s">
        <v>1278</v>
      </c>
      <c r="E27" s="1" t="s">
        <v>255</v>
      </c>
      <c r="F27" s="1" t="s">
        <v>1610</v>
      </c>
      <c r="G27" s="1" t="s">
        <v>153</v>
      </c>
      <c r="H27" s="3">
        <v>6</v>
      </c>
      <c r="I27" s="1" t="s">
        <v>1776</v>
      </c>
      <c r="J27" s="1" t="s">
        <v>1773</v>
      </c>
      <c r="K27" s="1" t="s">
        <v>157</v>
      </c>
      <c r="L27" s="3">
        <v>2000</v>
      </c>
      <c r="M27" s="3">
        <v>9</v>
      </c>
      <c r="N27" s="1" t="s">
        <v>154</v>
      </c>
      <c r="O27" s="45">
        <v>13000</v>
      </c>
      <c r="P27" s="45">
        <v>16000</v>
      </c>
      <c r="Q27" s="45">
        <v>20000</v>
      </c>
      <c r="R27" s="1" t="s">
        <v>172</v>
      </c>
      <c r="S27" s="3">
        <v>1</v>
      </c>
      <c r="T27" s="3">
        <v>0</v>
      </c>
      <c r="U27" s="3">
        <v>0</v>
      </c>
      <c r="V27" s="3">
        <v>0</v>
      </c>
      <c r="W27" s="3">
        <v>0</v>
      </c>
      <c r="X27" s="3">
        <v>0</v>
      </c>
      <c r="Y27" s="3">
        <v>0</v>
      </c>
      <c r="Z27" s="3">
        <v>0</v>
      </c>
      <c r="AA27" s="3">
        <v>0</v>
      </c>
      <c r="AB27" s="3">
        <v>0</v>
      </c>
      <c r="AC27" s="3">
        <v>0</v>
      </c>
      <c r="AE27" s="1" t="s">
        <v>1819</v>
      </c>
      <c r="AF27" s="1">
        <v>14</v>
      </c>
    </row>
    <row r="28" spans="1:32" s="1" customFormat="1" hidden="1" x14ac:dyDescent="0.25">
      <c r="A28" s="44" t="s">
        <v>1145</v>
      </c>
      <c r="B28" s="17" t="s">
        <v>1293</v>
      </c>
      <c r="C28" s="12" t="s">
        <v>1214</v>
      </c>
      <c r="D28" s="17" t="s">
        <v>1276</v>
      </c>
      <c r="E28" s="1" t="s">
        <v>265</v>
      </c>
      <c r="F28" s="1" t="s">
        <v>1820</v>
      </c>
      <c r="G28" s="1" t="s">
        <v>153</v>
      </c>
      <c r="H28" s="3">
        <v>7</v>
      </c>
      <c r="I28" s="1" t="s">
        <v>1776</v>
      </c>
      <c r="J28" s="1" t="s">
        <v>1773</v>
      </c>
      <c r="K28" s="1" t="s">
        <v>157</v>
      </c>
      <c r="L28" s="3">
        <v>1500</v>
      </c>
      <c r="M28" s="3">
        <v>15</v>
      </c>
      <c r="N28" s="1" t="s">
        <v>154</v>
      </c>
      <c r="O28" s="45">
        <v>7000</v>
      </c>
      <c r="P28" s="45">
        <v>10000</v>
      </c>
      <c r="Q28" s="45">
        <v>15000</v>
      </c>
      <c r="R28" s="1" t="s">
        <v>200</v>
      </c>
      <c r="S28" s="3">
        <v>1</v>
      </c>
      <c r="T28" s="3">
        <v>0</v>
      </c>
      <c r="U28" s="3">
        <v>0</v>
      </c>
      <c r="V28" s="3">
        <v>0</v>
      </c>
      <c r="W28" s="3">
        <v>0</v>
      </c>
      <c r="X28" s="3">
        <v>0</v>
      </c>
      <c r="Y28" s="3">
        <v>1</v>
      </c>
      <c r="Z28" s="3">
        <v>1</v>
      </c>
      <c r="AA28" s="3">
        <v>0</v>
      </c>
      <c r="AB28" s="3">
        <v>0</v>
      </c>
      <c r="AC28" s="3">
        <v>0</v>
      </c>
      <c r="AD28" s="1" t="s">
        <v>1821</v>
      </c>
      <c r="AE28" s="1" t="s">
        <v>1822</v>
      </c>
      <c r="AF28" s="1">
        <v>119</v>
      </c>
    </row>
    <row r="29" spans="1:32" s="1" customFormat="1" hidden="1" x14ac:dyDescent="0.25">
      <c r="A29" s="44" t="s">
        <v>1145</v>
      </c>
      <c r="B29" s="17" t="s">
        <v>1293</v>
      </c>
      <c r="C29" s="12" t="s">
        <v>1215</v>
      </c>
      <c r="D29" s="17" t="s">
        <v>1277</v>
      </c>
      <c r="E29" s="1" t="s">
        <v>176</v>
      </c>
      <c r="F29" s="1" t="s">
        <v>1823</v>
      </c>
      <c r="G29" s="1" t="s">
        <v>159</v>
      </c>
      <c r="H29" s="3">
        <v>1</v>
      </c>
      <c r="I29" s="1" t="s">
        <v>1776</v>
      </c>
      <c r="J29" s="1" t="s">
        <v>1812</v>
      </c>
      <c r="K29" s="1" t="s">
        <v>157</v>
      </c>
      <c r="L29" s="3">
        <v>3000</v>
      </c>
      <c r="M29" s="3">
        <v>2</v>
      </c>
      <c r="N29" s="1" t="s">
        <v>154</v>
      </c>
      <c r="O29" s="45">
        <v>4000</v>
      </c>
      <c r="P29" s="45">
        <v>6000</v>
      </c>
      <c r="Q29" s="45">
        <v>8000</v>
      </c>
      <c r="R29" s="1" t="s">
        <v>420</v>
      </c>
      <c r="S29" s="3">
        <v>1</v>
      </c>
      <c r="T29" s="3">
        <v>0</v>
      </c>
      <c r="U29" s="3">
        <v>0</v>
      </c>
      <c r="V29" s="3">
        <v>0</v>
      </c>
      <c r="W29" s="3">
        <v>1</v>
      </c>
      <c r="X29" s="3">
        <v>0</v>
      </c>
      <c r="Y29" s="3">
        <v>0</v>
      </c>
      <c r="Z29" s="3">
        <v>0</v>
      </c>
      <c r="AA29" s="3">
        <v>0</v>
      </c>
      <c r="AB29" s="3">
        <v>0</v>
      </c>
      <c r="AC29" s="3">
        <v>0</v>
      </c>
      <c r="AE29" s="1" t="s">
        <v>1824</v>
      </c>
      <c r="AF29" s="1">
        <v>6</v>
      </c>
    </row>
    <row r="30" spans="1:32" s="1" customFormat="1" hidden="1" x14ac:dyDescent="0.25">
      <c r="A30" s="44" t="s">
        <v>1145</v>
      </c>
      <c r="B30" s="17" t="s">
        <v>1293</v>
      </c>
      <c r="C30" s="12" t="s">
        <v>1215</v>
      </c>
      <c r="D30" s="17" t="s">
        <v>1277</v>
      </c>
      <c r="E30" s="1" t="s">
        <v>176</v>
      </c>
      <c r="F30" s="1" t="s">
        <v>1823</v>
      </c>
      <c r="G30" s="1" t="s">
        <v>159</v>
      </c>
      <c r="H30" s="3">
        <v>1</v>
      </c>
      <c r="I30" s="1" t="s">
        <v>1776</v>
      </c>
      <c r="J30" s="1" t="s">
        <v>1812</v>
      </c>
      <c r="K30" s="1" t="s">
        <v>157</v>
      </c>
      <c r="L30" s="3">
        <v>2000</v>
      </c>
      <c r="M30" s="3">
        <v>2</v>
      </c>
      <c r="N30" s="1" t="s">
        <v>154</v>
      </c>
      <c r="O30" s="45">
        <v>2000</v>
      </c>
      <c r="P30" s="45">
        <v>4000</v>
      </c>
      <c r="Q30" s="45">
        <v>6000</v>
      </c>
      <c r="R30" s="1" t="s">
        <v>747</v>
      </c>
      <c r="S30" s="3">
        <v>1</v>
      </c>
      <c r="T30" s="3">
        <v>1</v>
      </c>
      <c r="U30" s="3">
        <v>0</v>
      </c>
      <c r="V30" s="3">
        <v>0</v>
      </c>
      <c r="W30" s="3">
        <v>1</v>
      </c>
      <c r="X30" s="3">
        <v>0</v>
      </c>
      <c r="Y30" s="3">
        <v>0</v>
      </c>
      <c r="Z30" s="3">
        <v>0</v>
      </c>
      <c r="AA30" s="3">
        <v>0</v>
      </c>
      <c r="AB30" s="3">
        <v>0</v>
      </c>
      <c r="AC30" s="3">
        <v>0</v>
      </c>
      <c r="AE30" s="1" t="s">
        <v>1825</v>
      </c>
      <c r="AF30" s="1">
        <v>7</v>
      </c>
    </row>
    <row r="31" spans="1:32" s="1" customFormat="1" hidden="1" x14ac:dyDescent="0.25">
      <c r="A31" s="44" t="s">
        <v>1145</v>
      </c>
      <c r="B31" s="17" t="s">
        <v>1293</v>
      </c>
      <c r="C31" s="12" t="s">
        <v>1215</v>
      </c>
      <c r="D31" s="17" t="s">
        <v>1277</v>
      </c>
      <c r="E31" s="1" t="s">
        <v>176</v>
      </c>
      <c r="F31" s="1" t="s">
        <v>1823</v>
      </c>
      <c r="G31" s="1" t="s">
        <v>159</v>
      </c>
      <c r="H31" s="3">
        <v>1</v>
      </c>
      <c r="I31" s="1" t="s">
        <v>1776</v>
      </c>
      <c r="J31" s="1" t="s">
        <v>1773</v>
      </c>
      <c r="K31" s="1" t="s">
        <v>154</v>
      </c>
      <c r="L31" s="3">
        <v>2000</v>
      </c>
      <c r="M31" s="3">
        <v>2</v>
      </c>
      <c r="N31" s="1" t="s">
        <v>154</v>
      </c>
      <c r="O31" s="45">
        <v>2000</v>
      </c>
      <c r="P31" s="45">
        <v>3500</v>
      </c>
      <c r="Q31" s="45">
        <v>4500</v>
      </c>
      <c r="R31" s="1" t="s">
        <v>178</v>
      </c>
      <c r="S31" s="3">
        <v>1</v>
      </c>
      <c r="T31" s="3">
        <v>0</v>
      </c>
      <c r="U31" s="3">
        <v>0</v>
      </c>
      <c r="V31" s="3">
        <v>0</v>
      </c>
      <c r="W31" s="3">
        <v>0</v>
      </c>
      <c r="X31" s="3">
        <v>0</v>
      </c>
      <c r="Y31" s="3">
        <v>1</v>
      </c>
      <c r="Z31" s="3">
        <v>0</v>
      </c>
      <c r="AA31" s="3">
        <v>0</v>
      </c>
      <c r="AB31" s="3">
        <v>0</v>
      </c>
      <c r="AC31" s="3">
        <v>0</v>
      </c>
      <c r="AE31" s="1" t="s">
        <v>1826</v>
      </c>
      <c r="AF31" s="1">
        <v>5</v>
      </c>
    </row>
    <row r="32" spans="1:32" s="1" customFormat="1" hidden="1" x14ac:dyDescent="0.25">
      <c r="A32" s="44" t="s">
        <v>1145</v>
      </c>
      <c r="B32" s="17" t="s">
        <v>1293</v>
      </c>
      <c r="C32" s="12" t="s">
        <v>1216</v>
      </c>
      <c r="D32" s="17" t="s">
        <v>1278</v>
      </c>
      <c r="E32" s="1" t="s">
        <v>478</v>
      </c>
      <c r="F32" s="28" t="s">
        <v>1600</v>
      </c>
      <c r="G32" s="1" t="s">
        <v>159</v>
      </c>
      <c r="H32" s="3">
        <v>6</v>
      </c>
      <c r="I32" s="1" t="s">
        <v>1776</v>
      </c>
      <c r="J32" s="1" t="s">
        <v>1773</v>
      </c>
      <c r="K32" s="1" t="s">
        <v>157</v>
      </c>
      <c r="L32" s="3">
        <v>2000</v>
      </c>
      <c r="M32" s="3">
        <v>10</v>
      </c>
      <c r="N32" s="1" t="s">
        <v>154</v>
      </c>
      <c r="O32" s="45">
        <v>12000</v>
      </c>
      <c r="P32" s="45">
        <v>15000</v>
      </c>
      <c r="Q32" s="45">
        <v>20000</v>
      </c>
      <c r="R32" s="1" t="s">
        <v>172</v>
      </c>
      <c r="S32" s="3">
        <v>1</v>
      </c>
      <c r="T32" s="3">
        <v>0</v>
      </c>
      <c r="U32" s="3">
        <v>0</v>
      </c>
      <c r="V32" s="3">
        <v>0</v>
      </c>
      <c r="W32" s="3">
        <v>0</v>
      </c>
      <c r="X32" s="3">
        <v>0</v>
      </c>
      <c r="Y32" s="3">
        <v>0</v>
      </c>
      <c r="Z32" s="3">
        <v>0</v>
      </c>
      <c r="AA32" s="3">
        <v>0</v>
      </c>
      <c r="AB32" s="3">
        <v>0</v>
      </c>
      <c r="AC32" s="3">
        <v>0</v>
      </c>
      <c r="AE32" s="1" t="s">
        <v>1827</v>
      </c>
      <c r="AF32" s="1">
        <v>22</v>
      </c>
    </row>
    <row r="33" spans="1:32" s="1" customFormat="1" hidden="1" x14ac:dyDescent="0.25">
      <c r="A33" s="13" t="s">
        <v>1741</v>
      </c>
      <c r="B33" s="15" t="s">
        <v>1405</v>
      </c>
      <c r="C33" s="25" t="s">
        <v>1403</v>
      </c>
      <c r="D33" s="15" t="s">
        <v>1410</v>
      </c>
      <c r="E33" s="1" t="s">
        <v>1404</v>
      </c>
      <c r="F33" s="1" t="s">
        <v>1404</v>
      </c>
      <c r="G33" s="1" t="s">
        <v>153</v>
      </c>
      <c r="H33" s="1">
        <v>3</v>
      </c>
      <c r="I33" s="1" t="s">
        <v>1776</v>
      </c>
      <c r="J33" s="1" t="s">
        <v>1773</v>
      </c>
      <c r="K33" s="1" t="s">
        <v>1365</v>
      </c>
      <c r="L33" s="1">
        <v>1150</v>
      </c>
      <c r="M33" s="1">
        <v>11</v>
      </c>
      <c r="N33" s="1" t="s">
        <v>1362</v>
      </c>
      <c r="O33" s="45">
        <v>3500</v>
      </c>
      <c r="P33" s="45">
        <v>7000</v>
      </c>
      <c r="Q33" s="45">
        <v>9500</v>
      </c>
      <c r="R33" s="1" t="s">
        <v>1828</v>
      </c>
      <c r="S33" s="1">
        <v>0</v>
      </c>
      <c r="T33" s="1">
        <v>0</v>
      </c>
      <c r="U33" s="1">
        <v>1</v>
      </c>
      <c r="V33" s="1">
        <v>0</v>
      </c>
      <c r="W33" s="1">
        <v>0</v>
      </c>
      <c r="X33" s="1">
        <v>1</v>
      </c>
      <c r="Y33" s="1">
        <v>0</v>
      </c>
      <c r="Z33" s="1">
        <v>0</v>
      </c>
      <c r="AA33" s="1">
        <v>0</v>
      </c>
      <c r="AB33" s="1">
        <v>0</v>
      </c>
      <c r="AC33" s="1">
        <v>0</v>
      </c>
      <c r="AD33" s="1" t="s">
        <v>1829</v>
      </c>
    </row>
    <row r="34" spans="1:32" s="1" customFormat="1" hidden="1" x14ac:dyDescent="0.25">
      <c r="A34" s="44" t="s">
        <v>1137</v>
      </c>
      <c r="B34" s="1" t="s">
        <v>1284</v>
      </c>
      <c r="C34" s="12" t="s">
        <v>1169</v>
      </c>
      <c r="D34" s="1" t="s">
        <v>1229</v>
      </c>
      <c r="E34" s="1" t="s">
        <v>538</v>
      </c>
      <c r="F34" s="1" t="s">
        <v>538</v>
      </c>
      <c r="G34" s="1" t="s">
        <v>159</v>
      </c>
      <c r="H34" s="3">
        <v>13</v>
      </c>
      <c r="I34" s="1" t="s">
        <v>1776</v>
      </c>
      <c r="J34" s="1" t="s">
        <v>1773</v>
      </c>
      <c r="K34" s="1" t="s">
        <v>154</v>
      </c>
      <c r="L34" s="3">
        <v>1153</v>
      </c>
      <c r="M34" s="3">
        <v>1</v>
      </c>
      <c r="N34" s="1" t="s">
        <v>157</v>
      </c>
      <c r="O34" s="45"/>
      <c r="P34" s="45"/>
      <c r="Q34" s="45"/>
      <c r="R34" s="1" t="s">
        <v>166</v>
      </c>
      <c r="S34" s="3">
        <v>1</v>
      </c>
      <c r="T34" s="3">
        <v>0</v>
      </c>
      <c r="U34" s="3">
        <v>1</v>
      </c>
      <c r="V34" s="3">
        <v>0</v>
      </c>
      <c r="W34" s="3">
        <v>0</v>
      </c>
      <c r="X34" s="3">
        <v>0</v>
      </c>
      <c r="Y34" s="3">
        <v>0</v>
      </c>
      <c r="Z34" s="3">
        <v>0</v>
      </c>
      <c r="AA34" s="3">
        <v>0</v>
      </c>
      <c r="AB34" s="3">
        <v>0</v>
      </c>
      <c r="AC34" s="3">
        <v>0</v>
      </c>
      <c r="AD34" s="1" t="s">
        <v>1830</v>
      </c>
      <c r="AE34" s="1" t="s">
        <v>1831</v>
      </c>
      <c r="AF34" s="1">
        <v>18</v>
      </c>
    </row>
    <row r="35" spans="1:32" s="1" customFormat="1" hidden="1" x14ac:dyDescent="0.25">
      <c r="A35" s="44" t="s">
        <v>1137</v>
      </c>
      <c r="B35" s="17" t="s">
        <v>1284</v>
      </c>
      <c r="C35" s="12" t="s">
        <v>1171</v>
      </c>
      <c r="D35" s="17" t="s">
        <v>1231</v>
      </c>
      <c r="E35" s="1" t="s">
        <v>800</v>
      </c>
      <c r="F35" s="1" t="s">
        <v>1550</v>
      </c>
      <c r="G35" s="1" t="s">
        <v>153</v>
      </c>
      <c r="H35" s="3">
        <v>6</v>
      </c>
      <c r="I35" s="1" t="s">
        <v>1776</v>
      </c>
      <c r="J35" s="1" t="s">
        <v>1773</v>
      </c>
      <c r="K35" s="1" t="s">
        <v>157</v>
      </c>
      <c r="L35" s="3">
        <v>750</v>
      </c>
      <c r="M35" s="3">
        <v>4</v>
      </c>
      <c r="N35" s="1" t="s">
        <v>154</v>
      </c>
      <c r="O35" s="45">
        <v>4500</v>
      </c>
      <c r="P35" s="45">
        <v>5500</v>
      </c>
      <c r="Q35" s="45">
        <v>6700</v>
      </c>
      <c r="R35" s="1" t="s">
        <v>166</v>
      </c>
      <c r="S35" s="3">
        <v>1</v>
      </c>
      <c r="T35" s="3">
        <v>0</v>
      </c>
      <c r="U35" s="3">
        <v>1</v>
      </c>
      <c r="V35" s="3">
        <v>0</v>
      </c>
      <c r="W35" s="3">
        <v>0</v>
      </c>
      <c r="X35" s="3">
        <v>0</v>
      </c>
      <c r="Y35" s="3">
        <v>0</v>
      </c>
      <c r="Z35" s="3">
        <v>0</v>
      </c>
      <c r="AA35" s="3">
        <v>0</v>
      </c>
      <c r="AB35" s="3">
        <v>0</v>
      </c>
      <c r="AC35" s="3">
        <v>0</v>
      </c>
      <c r="AE35" s="1" t="s">
        <v>1832</v>
      </c>
      <c r="AF35" s="1">
        <v>92</v>
      </c>
    </row>
    <row r="36" spans="1:32" s="1" customFormat="1" hidden="1" x14ac:dyDescent="0.25">
      <c r="A36" s="44" t="s">
        <v>1137</v>
      </c>
      <c r="B36" s="1" t="s">
        <v>1284</v>
      </c>
      <c r="C36" s="12" t="s">
        <v>794</v>
      </c>
      <c r="D36" s="1" t="s">
        <v>1225</v>
      </c>
      <c r="E36" s="1" t="s">
        <v>767</v>
      </c>
      <c r="F36" s="1" t="s">
        <v>1555</v>
      </c>
      <c r="G36" s="1" t="s">
        <v>153</v>
      </c>
      <c r="H36" s="3">
        <v>5</v>
      </c>
      <c r="I36" s="1" t="s">
        <v>1776</v>
      </c>
      <c r="J36" s="1" t="s">
        <v>1773</v>
      </c>
      <c r="K36" s="1" t="s">
        <v>157</v>
      </c>
      <c r="L36" s="3">
        <v>1000</v>
      </c>
      <c r="M36" s="3">
        <v>20</v>
      </c>
      <c r="N36" s="1" t="s">
        <v>154</v>
      </c>
      <c r="O36" s="45">
        <v>1000</v>
      </c>
      <c r="P36" s="45">
        <v>2000</v>
      </c>
      <c r="Q36" s="45">
        <v>3000</v>
      </c>
      <c r="R36" s="1" t="s">
        <v>172</v>
      </c>
      <c r="S36" s="3">
        <v>1</v>
      </c>
      <c r="T36" s="3">
        <v>0</v>
      </c>
      <c r="U36" s="3">
        <v>0</v>
      </c>
      <c r="V36" s="3">
        <v>0</v>
      </c>
      <c r="W36" s="3">
        <v>0</v>
      </c>
      <c r="X36" s="3">
        <v>0</v>
      </c>
      <c r="Y36" s="3">
        <v>0</v>
      </c>
      <c r="Z36" s="3">
        <v>0</v>
      </c>
      <c r="AA36" s="3">
        <v>0</v>
      </c>
      <c r="AB36" s="3">
        <v>0</v>
      </c>
      <c r="AC36" s="3">
        <v>0</v>
      </c>
      <c r="AE36" s="1" t="s">
        <v>1833</v>
      </c>
      <c r="AF36" s="1">
        <v>75</v>
      </c>
    </row>
    <row r="37" spans="1:32" s="1" customFormat="1" hidden="1" x14ac:dyDescent="0.25">
      <c r="A37" s="44" t="s">
        <v>1137</v>
      </c>
      <c r="B37" s="1" t="s">
        <v>1284</v>
      </c>
      <c r="C37" s="12" t="s">
        <v>794</v>
      </c>
      <c r="D37" s="1" t="s">
        <v>1225</v>
      </c>
      <c r="E37" s="1" t="s">
        <v>767</v>
      </c>
      <c r="F37" s="1" t="s">
        <v>1555</v>
      </c>
      <c r="G37" s="1" t="s">
        <v>153</v>
      </c>
      <c r="H37" s="3">
        <v>10</v>
      </c>
      <c r="I37" s="1" t="s">
        <v>1776</v>
      </c>
      <c r="J37" s="1" t="s">
        <v>1773</v>
      </c>
      <c r="K37" s="1" t="s">
        <v>157</v>
      </c>
      <c r="L37" s="3">
        <v>1200</v>
      </c>
      <c r="M37" s="3">
        <v>15</v>
      </c>
      <c r="N37" s="1" t="s">
        <v>154</v>
      </c>
      <c r="O37" s="45">
        <v>1500</v>
      </c>
      <c r="P37" s="45">
        <v>3000</v>
      </c>
      <c r="Q37" s="45">
        <v>4500</v>
      </c>
      <c r="R37" s="1" t="s">
        <v>172</v>
      </c>
      <c r="S37" s="3">
        <v>1</v>
      </c>
      <c r="T37" s="3">
        <v>0</v>
      </c>
      <c r="U37" s="3">
        <v>0</v>
      </c>
      <c r="V37" s="3">
        <v>0</v>
      </c>
      <c r="W37" s="3">
        <v>0</v>
      </c>
      <c r="X37" s="3">
        <v>0</v>
      </c>
      <c r="Y37" s="3">
        <v>0</v>
      </c>
      <c r="Z37" s="3">
        <v>0</v>
      </c>
      <c r="AA37" s="3">
        <v>0</v>
      </c>
      <c r="AB37" s="3">
        <v>0</v>
      </c>
      <c r="AC37" s="3">
        <v>0</v>
      </c>
      <c r="AE37" s="1" t="s">
        <v>1833</v>
      </c>
      <c r="AF37" s="1">
        <v>76</v>
      </c>
    </row>
    <row r="38" spans="1:32" s="1" customFormat="1" hidden="1" x14ac:dyDescent="0.25">
      <c r="A38" s="44" t="s">
        <v>1137</v>
      </c>
      <c r="B38" s="1" t="s">
        <v>1284</v>
      </c>
      <c r="C38" s="12" t="s">
        <v>794</v>
      </c>
      <c r="D38" s="1" t="s">
        <v>1225</v>
      </c>
      <c r="E38" s="1" t="s">
        <v>767</v>
      </c>
      <c r="F38" s="1" t="s">
        <v>1555</v>
      </c>
      <c r="G38" s="1" t="s">
        <v>153</v>
      </c>
      <c r="H38" s="3">
        <v>5</v>
      </c>
      <c r="I38" s="1" t="s">
        <v>1776</v>
      </c>
      <c r="J38" s="1" t="s">
        <v>1773</v>
      </c>
      <c r="K38" s="1" t="s">
        <v>157</v>
      </c>
      <c r="L38" s="3">
        <v>1000</v>
      </c>
      <c r="M38" s="3">
        <v>10</v>
      </c>
      <c r="N38" s="1" t="s">
        <v>154</v>
      </c>
      <c r="O38" s="45">
        <v>1000</v>
      </c>
      <c r="P38" s="45">
        <v>2000</v>
      </c>
      <c r="Q38" s="45">
        <v>3000</v>
      </c>
      <c r="R38" s="1" t="s">
        <v>376</v>
      </c>
      <c r="S38" s="3">
        <v>0</v>
      </c>
      <c r="T38" s="3">
        <v>1</v>
      </c>
      <c r="U38" s="3">
        <v>0</v>
      </c>
      <c r="V38" s="3">
        <v>0</v>
      </c>
      <c r="W38" s="3">
        <v>0</v>
      </c>
      <c r="X38" s="3">
        <v>0</v>
      </c>
      <c r="Y38" s="3">
        <v>0</v>
      </c>
      <c r="Z38" s="3">
        <v>0</v>
      </c>
      <c r="AA38" s="3">
        <v>0</v>
      </c>
      <c r="AB38" s="3">
        <v>0</v>
      </c>
      <c r="AC38" s="3">
        <v>0</v>
      </c>
      <c r="AE38" s="1" t="s">
        <v>1834</v>
      </c>
      <c r="AF38" s="1">
        <v>77</v>
      </c>
    </row>
    <row r="39" spans="1:32" s="1" customFormat="1" hidden="1" x14ac:dyDescent="0.25">
      <c r="A39" s="44" t="s">
        <v>1137</v>
      </c>
      <c r="B39" s="17" t="s">
        <v>1284</v>
      </c>
      <c r="C39" s="12" t="s">
        <v>1172</v>
      </c>
      <c r="D39" s="17" t="s">
        <v>1232</v>
      </c>
      <c r="E39" s="1" t="s">
        <v>181</v>
      </c>
      <c r="F39" s="1" t="s">
        <v>1527</v>
      </c>
      <c r="G39" s="1" t="s">
        <v>153</v>
      </c>
      <c r="H39" s="3">
        <v>10</v>
      </c>
      <c r="I39" s="1" t="s">
        <v>1776</v>
      </c>
      <c r="J39" s="1" t="s">
        <v>1773</v>
      </c>
      <c r="K39" s="1" t="s">
        <v>154</v>
      </c>
      <c r="L39" s="3">
        <v>550</v>
      </c>
      <c r="M39" s="3">
        <v>1</v>
      </c>
      <c r="N39" s="1" t="s">
        <v>157</v>
      </c>
      <c r="O39" s="45"/>
      <c r="P39" s="45"/>
      <c r="Q39" s="45"/>
      <c r="R39" s="1" t="s">
        <v>754</v>
      </c>
      <c r="S39" s="3">
        <v>1</v>
      </c>
      <c r="T39" s="3">
        <v>0</v>
      </c>
      <c r="U39" s="3">
        <v>0</v>
      </c>
      <c r="V39" s="3">
        <v>0</v>
      </c>
      <c r="W39" s="3">
        <v>1</v>
      </c>
      <c r="X39" s="3">
        <v>0</v>
      </c>
      <c r="Y39" s="3">
        <v>1</v>
      </c>
      <c r="Z39" s="3">
        <v>0</v>
      </c>
      <c r="AA39" s="3">
        <v>0</v>
      </c>
      <c r="AB39" s="3">
        <v>0</v>
      </c>
      <c r="AC39" s="3">
        <v>0</v>
      </c>
      <c r="AE39" s="1" t="s">
        <v>1835</v>
      </c>
      <c r="AF39" s="1">
        <v>26</v>
      </c>
    </row>
    <row r="40" spans="1:32" s="1" customFormat="1" hidden="1" x14ac:dyDescent="0.25">
      <c r="A40" s="44" t="s">
        <v>1137</v>
      </c>
      <c r="B40" s="17" t="s">
        <v>1284</v>
      </c>
      <c r="C40" s="12" t="s">
        <v>1172</v>
      </c>
      <c r="D40" s="17" t="s">
        <v>1232</v>
      </c>
      <c r="E40" s="1" t="s">
        <v>181</v>
      </c>
      <c r="F40" s="1" t="s">
        <v>1527</v>
      </c>
      <c r="G40" s="1" t="s">
        <v>153</v>
      </c>
      <c r="H40" s="3">
        <v>5.4</v>
      </c>
      <c r="I40" s="1" t="s">
        <v>1776</v>
      </c>
      <c r="J40" s="1" t="s">
        <v>1773</v>
      </c>
      <c r="K40" s="1" t="s">
        <v>157</v>
      </c>
      <c r="L40" s="3">
        <v>833</v>
      </c>
      <c r="M40" s="3">
        <v>1</v>
      </c>
      <c r="N40" s="1" t="s">
        <v>157</v>
      </c>
      <c r="O40" s="45"/>
      <c r="P40" s="45"/>
      <c r="Q40" s="45"/>
      <c r="R40" s="1" t="s">
        <v>375</v>
      </c>
      <c r="S40" s="3">
        <v>0</v>
      </c>
      <c r="T40" s="3">
        <v>0</v>
      </c>
      <c r="U40" s="3">
        <v>0</v>
      </c>
      <c r="V40" s="3">
        <v>0</v>
      </c>
      <c r="W40" s="3">
        <v>0</v>
      </c>
      <c r="X40" s="3">
        <v>0</v>
      </c>
      <c r="Y40" s="3">
        <v>1</v>
      </c>
      <c r="Z40" s="3">
        <v>0</v>
      </c>
      <c r="AA40" s="3">
        <v>0</v>
      </c>
      <c r="AB40" s="3">
        <v>0</v>
      </c>
      <c r="AC40" s="3">
        <v>0</v>
      </c>
      <c r="AE40" s="1" t="s">
        <v>1836</v>
      </c>
      <c r="AF40" s="1">
        <v>27</v>
      </c>
    </row>
    <row r="41" spans="1:32" s="1" customFormat="1" hidden="1" x14ac:dyDescent="0.25">
      <c r="A41" s="44" t="s">
        <v>1137</v>
      </c>
      <c r="B41" s="17" t="s">
        <v>1284</v>
      </c>
      <c r="C41" s="26" t="s">
        <v>1172</v>
      </c>
      <c r="D41" s="17" t="s">
        <v>1232</v>
      </c>
      <c r="E41" s="1" t="s">
        <v>181</v>
      </c>
      <c r="F41" s="1" t="s">
        <v>1527</v>
      </c>
      <c r="G41" s="1" t="s">
        <v>153</v>
      </c>
      <c r="H41" s="3">
        <v>2</v>
      </c>
      <c r="I41" s="1" t="s">
        <v>1776</v>
      </c>
      <c r="J41" s="1" t="s">
        <v>1773</v>
      </c>
      <c r="K41" s="1" t="s">
        <v>157</v>
      </c>
      <c r="L41" s="3">
        <v>1500</v>
      </c>
      <c r="M41" s="3">
        <v>1</v>
      </c>
      <c r="N41" s="1" t="s">
        <v>157</v>
      </c>
      <c r="O41" s="45"/>
      <c r="P41" s="45"/>
      <c r="Q41" s="45"/>
      <c r="R41" s="1" t="s">
        <v>420</v>
      </c>
      <c r="S41" s="3">
        <v>1</v>
      </c>
      <c r="T41" s="3">
        <v>0</v>
      </c>
      <c r="U41" s="3">
        <v>0</v>
      </c>
      <c r="V41" s="3">
        <v>0</v>
      </c>
      <c r="W41" s="3">
        <v>1</v>
      </c>
      <c r="X41" s="3">
        <v>0</v>
      </c>
      <c r="Y41" s="3">
        <v>0</v>
      </c>
      <c r="Z41" s="3">
        <v>0</v>
      </c>
      <c r="AA41" s="3">
        <v>0</v>
      </c>
      <c r="AB41" s="3">
        <v>0</v>
      </c>
      <c r="AC41" s="3">
        <v>0</v>
      </c>
      <c r="AE41" s="1" t="s">
        <v>1837</v>
      </c>
      <c r="AF41" s="1">
        <v>28</v>
      </c>
    </row>
    <row r="42" spans="1:32" s="1" customFormat="1" hidden="1" x14ac:dyDescent="0.25">
      <c r="A42" s="44" t="s">
        <v>1137</v>
      </c>
      <c r="B42" s="17" t="s">
        <v>1284</v>
      </c>
      <c r="C42" s="12" t="s">
        <v>1173</v>
      </c>
      <c r="D42" s="17" t="s">
        <v>1233</v>
      </c>
      <c r="E42" s="1" t="s">
        <v>181</v>
      </c>
      <c r="F42" s="1" t="s">
        <v>1527</v>
      </c>
      <c r="G42" s="1" t="s">
        <v>153</v>
      </c>
      <c r="H42" s="3">
        <v>6</v>
      </c>
      <c r="I42" s="1" t="s">
        <v>1776</v>
      </c>
      <c r="J42" s="1" t="s">
        <v>1773</v>
      </c>
      <c r="K42" s="1" t="s">
        <v>157</v>
      </c>
      <c r="L42" s="3">
        <v>750</v>
      </c>
      <c r="M42" s="3">
        <v>1</v>
      </c>
      <c r="N42" s="1" t="s">
        <v>157</v>
      </c>
      <c r="O42" s="45"/>
      <c r="P42" s="45"/>
      <c r="Q42" s="45"/>
      <c r="R42" s="1" t="s">
        <v>172</v>
      </c>
      <c r="S42" s="3">
        <v>1</v>
      </c>
      <c r="T42" s="3">
        <v>0</v>
      </c>
      <c r="U42" s="3">
        <v>0</v>
      </c>
      <c r="V42" s="3">
        <v>0</v>
      </c>
      <c r="W42" s="3">
        <v>0</v>
      </c>
      <c r="X42" s="3">
        <v>0</v>
      </c>
      <c r="Y42" s="3">
        <v>0</v>
      </c>
      <c r="Z42" s="3">
        <v>0</v>
      </c>
      <c r="AA42" s="3">
        <v>0</v>
      </c>
      <c r="AB42" s="3">
        <v>0</v>
      </c>
      <c r="AC42" s="3">
        <v>0</v>
      </c>
      <c r="AE42" s="1" t="s">
        <v>1838</v>
      </c>
      <c r="AF42" s="1">
        <v>11</v>
      </c>
    </row>
    <row r="43" spans="1:32" s="1" customFormat="1" hidden="1" x14ac:dyDescent="0.25">
      <c r="A43" s="44" t="s">
        <v>1137</v>
      </c>
      <c r="B43" s="17" t="s">
        <v>1284</v>
      </c>
      <c r="C43" s="26" t="s">
        <v>1173</v>
      </c>
      <c r="D43" s="17" t="s">
        <v>1233</v>
      </c>
      <c r="E43" s="1" t="s">
        <v>181</v>
      </c>
      <c r="F43" s="1" t="s">
        <v>1527</v>
      </c>
      <c r="G43" s="1" t="s">
        <v>153</v>
      </c>
      <c r="H43" s="3">
        <v>6</v>
      </c>
      <c r="I43" s="1" t="s">
        <v>1776</v>
      </c>
      <c r="J43" s="1" t="s">
        <v>1773</v>
      </c>
      <c r="K43" s="1" t="s">
        <v>157</v>
      </c>
      <c r="L43" s="3">
        <v>750</v>
      </c>
      <c r="M43" s="3">
        <v>1</v>
      </c>
      <c r="N43" s="1" t="s">
        <v>157</v>
      </c>
      <c r="O43" s="45"/>
      <c r="P43" s="45"/>
      <c r="Q43" s="45"/>
      <c r="R43" s="1" t="s">
        <v>178</v>
      </c>
      <c r="S43" s="3">
        <v>1</v>
      </c>
      <c r="T43" s="3">
        <v>0</v>
      </c>
      <c r="U43" s="3">
        <v>0</v>
      </c>
      <c r="V43" s="3">
        <v>0</v>
      </c>
      <c r="W43" s="3">
        <v>0</v>
      </c>
      <c r="X43" s="3">
        <v>0</v>
      </c>
      <c r="Y43" s="3">
        <v>1</v>
      </c>
      <c r="Z43" s="3">
        <v>0</v>
      </c>
      <c r="AA43" s="3">
        <v>0</v>
      </c>
      <c r="AB43" s="3">
        <v>0</v>
      </c>
      <c r="AC43" s="3">
        <v>0</v>
      </c>
      <c r="AE43" s="1" t="s">
        <v>1839</v>
      </c>
      <c r="AF43" s="1">
        <v>13</v>
      </c>
    </row>
    <row r="44" spans="1:32" s="1" customFormat="1" hidden="1" x14ac:dyDescent="0.25">
      <c r="A44" s="44" t="s">
        <v>1137</v>
      </c>
      <c r="B44" s="17" t="s">
        <v>1284</v>
      </c>
      <c r="C44" s="12" t="s">
        <v>1174</v>
      </c>
      <c r="D44" s="17" t="s">
        <v>1234</v>
      </c>
      <c r="E44" s="1" t="s">
        <v>181</v>
      </c>
      <c r="F44" s="1" t="s">
        <v>1527</v>
      </c>
      <c r="G44" s="1" t="s">
        <v>153</v>
      </c>
      <c r="H44" s="3">
        <v>6</v>
      </c>
      <c r="I44" s="1" t="s">
        <v>1776</v>
      </c>
      <c r="J44" s="1" t="s">
        <v>1773</v>
      </c>
      <c r="K44" s="1" t="s">
        <v>157</v>
      </c>
      <c r="L44" s="3">
        <v>833</v>
      </c>
      <c r="M44" s="3">
        <v>1</v>
      </c>
      <c r="N44" s="1" t="s">
        <v>157</v>
      </c>
      <c r="O44" s="45"/>
      <c r="P44" s="45"/>
      <c r="Q44" s="45"/>
      <c r="R44" s="1" t="s">
        <v>172</v>
      </c>
      <c r="S44" s="3">
        <v>1</v>
      </c>
      <c r="T44" s="3">
        <v>0</v>
      </c>
      <c r="U44" s="3">
        <v>0</v>
      </c>
      <c r="V44" s="3">
        <v>0</v>
      </c>
      <c r="W44" s="3">
        <v>0</v>
      </c>
      <c r="X44" s="3">
        <v>0</v>
      </c>
      <c r="Y44" s="3">
        <v>0</v>
      </c>
      <c r="Z44" s="3">
        <v>0</v>
      </c>
      <c r="AA44" s="3">
        <v>0</v>
      </c>
      <c r="AB44" s="3">
        <v>0</v>
      </c>
      <c r="AC44" s="3">
        <v>0</v>
      </c>
      <c r="AE44" s="1" t="s">
        <v>1840</v>
      </c>
      <c r="AF44" s="1">
        <v>23</v>
      </c>
    </row>
    <row r="45" spans="1:32" s="1" customFormat="1" hidden="1" x14ac:dyDescent="0.25">
      <c r="A45" s="44" t="s">
        <v>1137</v>
      </c>
      <c r="B45" s="17" t="s">
        <v>1284</v>
      </c>
      <c r="C45" s="12" t="s">
        <v>1173</v>
      </c>
      <c r="D45" s="17" t="s">
        <v>1233</v>
      </c>
      <c r="E45" s="1" t="s">
        <v>181</v>
      </c>
      <c r="F45" s="1" t="s">
        <v>1527</v>
      </c>
      <c r="G45" s="1" t="s">
        <v>153</v>
      </c>
      <c r="H45" s="3">
        <v>10</v>
      </c>
      <c r="I45" s="1" t="s">
        <v>1776</v>
      </c>
      <c r="J45" s="1" t="s">
        <v>1773</v>
      </c>
      <c r="K45" s="1" t="s">
        <v>157</v>
      </c>
      <c r="L45" s="3">
        <v>450</v>
      </c>
      <c r="M45" s="3">
        <v>1</v>
      </c>
      <c r="N45" s="1" t="s">
        <v>157</v>
      </c>
      <c r="O45" s="45"/>
      <c r="P45" s="45"/>
      <c r="Q45" s="45"/>
      <c r="R45" s="1" t="s">
        <v>178</v>
      </c>
      <c r="S45" s="3">
        <v>1</v>
      </c>
      <c r="T45" s="3">
        <v>0</v>
      </c>
      <c r="U45" s="3">
        <v>0</v>
      </c>
      <c r="V45" s="3">
        <v>0</v>
      </c>
      <c r="W45" s="3">
        <v>0</v>
      </c>
      <c r="X45" s="3">
        <v>0</v>
      </c>
      <c r="Y45" s="3">
        <v>1</v>
      </c>
      <c r="Z45" s="3">
        <v>0</v>
      </c>
      <c r="AA45" s="3">
        <v>0</v>
      </c>
      <c r="AB45" s="3">
        <v>0</v>
      </c>
      <c r="AC45" s="3">
        <v>0</v>
      </c>
      <c r="AE45" s="1" t="s">
        <v>1841</v>
      </c>
      <c r="AF45" s="1">
        <v>9</v>
      </c>
    </row>
    <row r="46" spans="1:32" s="1" customFormat="1" hidden="1" x14ac:dyDescent="0.25">
      <c r="A46" s="44" t="s">
        <v>1137</v>
      </c>
      <c r="B46" s="1" t="s">
        <v>1284</v>
      </c>
      <c r="C46" s="12" t="s">
        <v>1166</v>
      </c>
      <c r="D46" s="1" t="s">
        <v>1226</v>
      </c>
      <c r="E46" s="1" t="s">
        <v>560</v>
      </c>
      <c r="F46" s="1" t="s">
        <v>1527</v>
      </c>
      <c r="G46" s="1" t="s">
        <v>153</v>
      </c>
      <c r="H46" s="3">
        <v>6</v>
      </c>
      <c r="I46" s="1" t="s">
        <v>1776</v>
      </c>
      <c r="J46" s="1" t="s">
        <v>1773</v>
      </c>
      <c r="K46" s="1" t="s">
        <v>154</v>
      </c>
      <c r="L46" s="3">
        <v>750</v>
      </c>
      <c r="M46" s="3">
        <v>1</v>
      </c>
      <c r="N46" s="1" t="s">
        <v>157</v>
      </c>
      <c r="O46" s="45"/>
      <c r="P46" s="45"/>
      <c r="Q46" s="45"/>
      <c r="R46" s="1" t="s">
        <v>172</v>
      </c>
      <c r="S46" s="3">
        <v>1</v>
      </c>
      <c r="T46" s="3">
        <v>0</v>
      </c>
      <c r="U46" s="3">
        <v>0</v>
      </c>
      <c r="V46" s="3">
        <v>0</v>
      </c>
      <c r="W46" s="3">
        <v>0</v>
      </c>
      <c r="X46" s="3">
        <v>0</v>
      </c>
      <c r="Y46" s="3">
        <v>0</v>
      </c>
      <c r="Z46" s="3">
        <v>0</v>
      </c>
      <c r="AA46" s="3">
        <v>0</v>
      </c>
      <c r="AB46" s="3">
        <v>0</v>
      </c>
      <c r="AC46" s="3">
        <v>0</v>
      </c>
      <c r="AE46" s="1" t="s">
        <v>1842</v>
      </c>
      <c r="AF46" s="1">
        <v>35</v>
      </c>
    </row>
    <row r="47" spans="1:32" s="1" customFormat="1" hidden="1" x14ac:dyDescent="0.25">
      <c r="A47" s="44" t="s">
        <v>1137</v>
      </c>
      <c r="B47" s="1" t="s">
        <v>1284</v>
      </c>
      <c r="C47" s="12" t="s">
        <v>1166</v>
      </c>
      <c r="D47" s="1" t="s">
        <v>1226</v>
      </c>
      <c r="E47" s="1" t="s">
        <v>560</v>
      </c>
      <c r="F47" s="1" t="s">
        <v>1527</v>
      </c>
      <c r="G47" s="1" t="s">
        <v>153</v>
      </c>
      <c r="H47" s="3">
        <v>14</v>
      </c>
      <c r="I47" s="1" t="s">
        <v>1776</v>
      </c>
      <c r="J47" s="1" t="s">
        <v>1773</v>
      </c>
      <c r="K47" s="1" t="s">
        <v>154</v>
      </c>
      <c r="L47" s="3">
        <v>500</v>
      </c>
      <c r="M47" s="3">
        <v>1</v>
      </c>
      <c r="N47" s="1" t="s">
        <v>157</v>
      </c>
      <c r="O47" s="45"/>
      <c r="P47" s="45"/>
      <c r="Q47" s="45"/>
      <c r="R47" s="1" t="s">
        <v>172</v>
      </c>
      <c r="S47" s="3">
        <v>1</v>
      </c>
      <c r="T47" s="3">
        <v>0</v>
      </c>
      <c r="U47" s="3">
        <v>0</v>
      </c>
      <c r="V47" s="3">
        <v>0</v>
      </c>
      <c r="W47" s="3">
        <v>0</v>
      </c>
      <c r="X47" s="3">
        <v>0</v>
      </c>
      <c r="Y47" s="3">
        <v>0</v>
      </c>
      <c r="Z47" s="3">
        <v>0</v>
      </c>
      <c r="AA47" s="3">
        <v>0</v>
      </c>
      <c r="AB47" s="3">
        <v>0</v>
      </c>
      <c r="AC47" s="3">
        <v>0</v>
      </c>
      <c r="AE47" s="1" t="s">
        <v>1843</v>
      </c>
      <c r="AF47" s="1">
        <v>36</v>
      </c>
    </row>
    <row r="48" spans="1:32" s="1" customFormat="1" hidden="1" x14ac:dyDescent="0.25">
      <c r="A48" s="44" t="s">
        <v>1137</v>
      </c>
      <c r="B48" s="1" t="s">
        <v>1284</v>
      </c>
      <c r="C48" s="12" t="s">
        <v>1166</v>
      </c>
      <c r="D48" s="1" t="s">
        <v>1226</v>
      </c>
      <c r="E48" s="1" t="s">
        <v>560</v>
      </c>
      <c r="F48" s="1" t="s">
        <v>1527</v>
      </c>
      <c r="G48" s="1" t="s">
        <v>153</v>
      </c>
      <c r="H48" s="3">
        <v>5</v>
      </c>
      <c r="I48" s="1" t="s">
        <v>1776</v>
      </c>
      <c r="J48" s="1" t="s">
        <v>1773</v>
      </c>
      <c r="K48" s="1" t="s">
        <v>154</v>
      </c>
      <c r="L48" s="3">
        <v>800</v>
      </c>
      <c r="M48" s="3">
        <v>1</v>
      </c>
      <c r="N48" s="1" t="s">
        <v>157</v>
      </c>
      <c r="O48" s="45"/>
      <c r="P48" s="45"/>
      <c r="Q48" s="45"/>
      <c r="R48" s="1" t="s">
        <v>172</v>
      </c>
      <c r="S48" s="3">
        <v>1</v>
      </c>
      <c r="T48" s="3">
        <v>0</v>
      </c>
      <c r="U48" s="3">
        <v>0</v>
      </c>
      <c r="V48" s="3">
        <v>0</v>
      </c>
      <c r="W48" s="3">
        <v>0</v>
      </c>
      <c r="X48" s="3">
        <v>0</v>
      </c>
      <c r="Y48" s="3">
        <v>0</v>
      </c>
      <c r="Z48" s="3">
        <v>0</v>
      </c>
      <c r="AA48" s="3">
        <v>0</v>
      </c>
      <c r="AB48" s="3">
        <v>0</v>
      </c>
      <c r="AC48" s="3">
        <v>0</v>
      </c>
      <c r="AE48" s="1" t="s">
        <v>1844</v>
      </c>
      <c r="AF48" s="1">
        <v>37</v>
      </c>
    </row>
    <row r="49" spans="1:32" s="1" customFormat="1" hidden="1" x14ac:dyDescent="0.25">
      <c r="A49" s="44" t="s">
        <v>1137</v>
      </c>
      <c r="B49" s="17" t="s">
        <v>1284</v>
      </c>
      <c r="C49" s="12" t="s">
        <v>1167</v>
      </c>
      <c r="D49" s="17" t="s">
        <v>1227</v>
      </c>
      <c r="E49" s="1" t="s">
        <v>560</v>
      </c>
      <c r="F49" s="1" t="s">
        <v>1527</v>
      </c>
      <c r="G49" s="1" t="s">
        <v>153</v>
      </c>
      <c r="H49" s="3">
        <v>6</v>
      </c>
      <c r="I49" s="1" t="s">
        <v>1776</v>
      </c>
      <c r="J49" s="1" t="s">
        <v>1773</v>
      </c>
      <c r="K49" s="1" t="s">
        <v>154</v>
      </c>
      <c r="L49" s="3">
        <v>833</v>
      </c>
      <c r="M49" s="3">
        <v>1</v>
      </c>
      <c r="N49" s="1" t="s">
        <v>157</v>
      </c>
      <c r="O49" s="45"/>
      <c r="P49" s="45"/>
      <c r="Q49" s="45"/>
      <c r="R49" s="1" t="s">
        <v>172</v>
      </c>
      <c r="S49" s="3">
        <v>1</v>
      </c>
      <c r="T49" s="3">
        <v>0</v>
      </c>
      <c r="U49" s="3">
        <v>0</v>
      </c>
      <c r="V49" s="3">
        <v>0</v>
      </c>
      <c r="W49" s="3">
        <v>0</v>
      </c>
      <c r="X49" s="3">
        <v>0</v>
      </c>
      <c r="Y49" s="3">
        <v>0</v>
      </c>
      <c r="Z49" s="3">
        <v>0</v>
      </c>
      <c r="AA49" s="3">
        <v>0</v>
      </c>
      <c r="AB49" s="3">
        <v>0</v>
      </c>
      <c r="AC49" s="3">
        <v>0</v>
      </c>
      <c r="AE49" s="1" t="s">
        <v>1845</v>
      </c>
      <c r="AF49" s="1">
        <v>32</v>
      </c>
    </row>
    <row r="50" spans="1:32" s="1" customFormat="1" hidden="1" x14ac:dyDescent="0.25">
      <c r="A50" s="44" t="s">
        <v>1137</v>
      </c>
      <c r="B50" s="17" t="s">
        <v>1284</v>
      </c>
      <c r="C50" s="12" t="s">
        <v>1167</v>
      </c>
      <c r="D50" s="17" t="s">
        <v>1227</v>
      </c>
      <c r="E50" s="1" t="s">
        <v>560</v>
      </c>
      <c r="F50" s="1" t="s">
        <v>1527</v>
      </c>
      <c r="G50" s="1" t="s">
        <v>153</v>
      </c>
      <c r="H50" s="3">
        <v>7</v>
      </c>
      <c r="I50" s="1" t="s">
        <v>1776</v>
      </c>
      <c r="J50" s="1" t="s">
        <v>1773</v>
      </c>
      <c r="K50" s="1" t="s">
        <v>154</v>
      </c>
      <c r="L50" s="3">
        <v>857</v>
      </c>
      <c r="M50" s="3">
        <v>1</v>
      </c>
      <c r="N50" s="1" t="s">
        <v>157</v>
      </c>
      <c r="O50" s="45"/>
      <c r="P50" s="45"/>
      <c r="Q50" s="45"/>
      <c r="R50" s="1" t="s">
        <v>172</v>
      </c>
      <c r="S50" s="3">
        <v>1</v>
      </c>
      <c r="T50" s="3">
        <v>0</v>
      </c>
      <c r="U50" s="3">
        <v>0</v>
      </c>
      <c r="V50" s="3">
        <v>0</v>
      </c>
      <c r="W50" s="3">
        <v>0</v>
      </c>
      <c r="X50" s="3">
        <v>0</v>
      </c>
      <c r="Y50" s="3">
        <v>0</v>
      </c>
      <c r="Z50" s="3">
        <v>0</v>
      </c>
      <c r="AA50" s="3">
        <v>0</v>
      </c>
      <c r="AB50" s="3">
        <v>0</v>
      </c>
      <c r="AC50" s="3">
        <v>0</v>
      </c>
      <c r="AE50" s="1" t="s">
        <v>1846</v>
      </c>
      <c r="AF50" s="1">
        <v>33</v>
      </c>
    </row>
    <row r="51" spans="1:32" s="1" customFormat="1" hidden="1" x14ac:dyDescent="0.25">
      <c r="A51" s="44" t="s">
        <v>1137</v>
      </c>
      <c r="B51" s="17" t="s">
        <v>1284</v>
      </c>
      <c r="C51" s="12" t="s">
        <v>1167</v>
      </c>
      <c r="D51" s="17" t="s">
        <v>1227</v>
      </c>
      <c r="E51" s="1" t="s">
        <v>560</v>
      </c>
      <c r="F51" s="1" t="s">
        <v>1527</v>
      </c>
      <c r="G51" s="1" t="s">
        <v>153</v>
      </c>
      <c r="H51" s="3">
        <v>6.5</v>
      </c>
      <c r="I51" s="1" t="s">
        <v>1776</v>
      </c>
      <c r="J51" s="1" t="s">
        <v>1773</v>
      </c>
      <c r="K51" s="1" t="s">
        <v>154</v>
      </c>
      <c r="L51" s="3">
        <v>846</v>
      </c>
      <c r="M51" s="3">
        <v>1</v>
      </c>
      <c r="N51" s="1" t="s">
        <v>157</v>
      </c>
      <c r="O51" s="45"/>
      <c r="P51" s="45"/>
      <c r="Q51" s="45"/>
      <c r="R51" s="1" t="s">
        <v>172</v>
      </c>
      <c r="S51" s="3">
        <v>1</v>
      </c>
      <c r="T51" s="3">
        <v>0</v>
      </c>
      <c r="U51" s="3">
        <v>0</v>
      </c>
      <c r="V51" s="3">
        <v>0</v>
      </c>
      <c r="W51" s="3">
        <v>0</v>
      </c>
      <c r="X51" s="3">
        <v>0</v>
      </c>
      <c r="Y51" s="3">
        <v>0</v>
      </c>
      <c r="Z51" s="3">
        <v>0</v>
      </c>
      <c r="AA51" s="3">
        <v>0</v>
      </c>
      <c r="AB51" s="3">
        <v>0</v>
      </c>
      <c r="AC51" s="3">
        <v>0</v>
      </c>
      <c r="AE51" s="1" t="s">
        <v>1847</v>
      </c>
      <c r="AF51" s="1">
        <v>34</v>
      </c>
    </row>
    <row r="52" spans="1:32" s="1" customFormat="1" hidden="1" x14ac:dyDescent="0.25">
      <c r="A52" s="44" t="s">
        <v>1137</v>
      </c>
      <c r="B52" s="17" t="s">
        <v>1284</v>
      </c>
      <c r="C52" s="12" t="s">
        <v>1168</v>
      </c>
      <c r="D52" s="17" t="s">
        <v>1228</v>
      </c>
      <c r="E52" s="1" t="s">
        <v>560</v>
      </c>
      <c r="F52" s="1" t="s">
        <v>1527</v>
      </c>
      <c r="G52" s="1" t="s">
        <v>153</v>
      </c>
      <c r="H52" s="3">
        <v>5</v>
      </c>
      <c r="I52" s="1" t="s">
        <v>1776</v>
      </c>
      <c r="J52" s="1" t="s">
        <v>1773</v>
      </c>
      <c r="K52" s="1" t="s">
        <v>154</v>
      </c>
      <c r="L52" s="3">
        <v>1000</v>
      </c>
      <c r="M52" s="3">
        <v>1</v>
      </c>
      <c r="N52" s="1" t="s">
        <v>157</v>
      </c>
      <c r="O52" s="45"/>
      <c r="P52" s="45"/>
      <c r="Q52" s="45"/>
      <c r="R52" s="1" t="s">
        <v>172</v>
      </c>
      <c r="S52" s="3">
        <v>1</v>
      </c>
      <c r="T52" s="3">
        <v>0</v>
      </c>
      <c r="U52" s="3">
        <v>0</v>
      </c>
      <c r="V52" s="3">
        <v>0</v>
      </c>
      <c r="W52" s="3">
        <v>0</v>
      </c>
      <c r="X52" s="3">
        <v>0</v>
      </c>
      <c r="Y52" s="3">
        <v>0</v>
      </c>
      <c r="Z52" s="3">
        <v>0</v>
      </c>
      <c r="AA52" s="3">
        <v>0</v>
      </c>
      <c r="AB52" s="3">
        <v>0</v>
      </c>
      <c r="AC52" s="3">
        <v>0</v>
      </c>
      <c r="AE52" s="1" t="s">
        <v>1848</v>
      </c>
      <c r="AF52" s="1">
        <v>38</v>
      </c>
    </row>
    <row r="53" spans="1:32" s="1" customFormat="1" hidden="1" x14ac:dyDescent="0.25">
      <c r="A53" s="44" t="s">
        <v>1137</v>
      </c>
      <c r="B53" s="17" t="s">
        <v>1284</v>
      </c>
      <c r="C53" s="12" t="s">
        <v>1168</v>
      </c>
      <c r="D53" s="17" t="s">
        <v>1228</v>
      </c>
      <c r="E53" s="1" t="s">
        <v>560</v>
      </c>
      <c r="F53" s="1" t="s">
        <v>1527</v>
      </c>
      <c r="G53" s="1" t="s">
        <v>153</v>
      </c>
      <c r="H53" s="3">
        <v>6</v>
      </c>
      <c r="I53" s="1" t="s">
        <v>1776</v>
      </c>
      <c r="J53" s="1" t="s">
        <v>1773</v>
      </c>
      <c r="K53" s="1" t="s">
        <v>154</v>
      </c>
      <c r="L53" s="3">
        <v>1000</v>
      </c>
      <c r="M53" s="3">
        <v>1</v>
      </c>
      <c r="N53" s="1" t="s">
        <v>157</v>
      </c>
      <c r="O53" s="45"/>
      <c r="P53" s="45"/>
      <c r="Q53" s="45"/>
      <c r="R53" s="1" t="s">
        <v>172</v>
      </c>
      <c r="S53" s="3">
        <v>1</v>
      </c>
      <c r="T53" s="3">
        <v>0</v>
      </c>
      <c r="U53" s="3">
        <v>0</v>
      </c>
      <c r="V53" s="3">
        <v>0</v>
      </c>
      <c r="W53" s="3">
        <v>0</v>
      </c>
      <c r="X53" s="3">
        <v>0</v>
      </c>
      <c r="Y53" s="3">
        <v>0</v>
      </c>
      <c r="Z53" s="3">
        <v>0</v>
      </c>
      <c r="AA53" s="3">
        <v>0</v>
      </c>
      <c r="AB53" s="3">
        <v>0</v>
      </c>
      <c r="AC53" s="3">
        <v>0</v>
      </c>
      <c r="AE53" s="1" t="s">
        <v>1849</v>
      </c>
      <c r="AF53" s="1">
        <v>39</v>
      </c>
    </row>
    <row r="54" spans="1:32" s="1" customFormat="1" hidden="1" x14ac:dyDescent="0.25">
      <c r="A54" s="44" t="s">
        <v>1137</v>
      </c>
      <c r="B54" s="17" t="s">
        <v>1284</v>
      </c>
      <c r="C54" s="12" t="s">
        <v>1170</v>
      </c>
      <c r="D54" s="17" t="s">
        <v>1230</v>
      </c>
      <c r="E54" s="1" t="s">
        <v>560</v>
      </c>
      <c r="F54" s="1" t="s">
        <v>1527</v>
      </c>
      <c r="G54" s="1" t="s">
        <v>153</v>
      </c>
      <c r="H54" s="3">
        <v>2.2000000000000002</v>
      </c>
      <c r="I54" s="1" t="s">
        <v>1776</v>
      </c>
      <c r="J54" s="1" t="s">
        <v>1773</v>
      </c>
      <c r="K54" s="1" t="s">
        <v>154</v>
      </c>
      <c r="L54" s="3">
        <v>1136</v>
      </c>
      <c r="M54" s="3">
        <v>1</v>
      </c>
      <c r="N54" s="1" t="s">
        <v>157</v>
      </c>
      <c r="O54" s="45"/>
      <c r="P54" s="45"/>
      <c r="Q54" s="45"/>
      <c r="R54" s="1" t="s">
        <v>172</v>
      </c>
      <c r="S54" s="3">
        <v>1</v>
      </c>
      <c r="T54" s="3">
        <v>0</v>
      </c>
      <c r="U54" s="3">
        <v>0</v>
      </c>
      <c r="V54" s="3">
        <v>0</v>
      </c>
      <c r="W54" s="3">
        <v>0</v>
      </c>
      <c r="X54" s="3">
        <v>0</v>
      </c>
      <c r="Y54" s="3">
        <v>0</v>
      </c>
      <c r="Z54" s="3">
        <v>0</v>
      </c>
      <c r="AA54" s="3">
        <v>0</v>
      </c>
      <c r="AB54" s="3">
        <v>0</v>
      </c>
      <c r="AC54" s="3">
        <v>0</v>
      </c>
      <c r="AD54" s="1" t="s">
        <v>1850</v>
      </c>
      <c r="AE54" s="1" t="s">
        <v>1851</v>
      </c>
      <c r="AF54" s="1">
        <v>29</v>
      </c>
    </row>
    <row r="55" spans="1:32" s="1" customFormat="1" hidden="1" x14ac:dyDescent="0.25">
      <c r="A55" s="44" t="s">
        <v>1137</v>
      </c>
      <c r="B55" s="17" t="s">
        <v>1284</v>
      </c>
      <c r="C55" s="12" t="s">
        <v>1170</v>
      </c>
      <c r="D55" s="46" t="s">
        <v>1230</v>
      </c>
      <c r="E55" s="1" t="s">
        <v>560</v>
      </c>
      <c r="F55" s="1" t="s">
        <v>1527</v>
      </c>
      <c r="G55" s="1" t="s">
        <v>153</v>
      </c>
      <c r="H55" s="3">
        <v>5</v>
      </c>
      <c r="I55" s="1" t="s">
        <v>1776</v>
      </c>
      <c r="J55" s="1" t="s">
        <v>1773</v>
      </c>
      <c r="K55" s="1" t="s">
        <v>154</v>
      </c>
      <c r="L55" s="3">
        <v>1000</v>
      </c>
      <c r="M55" s="3">
        <v>1</v>
      </c>
      <c r="N55" s="1" t="s">
        <v>157</v>
      </c>
      <c r="O55" s="45"/>
      <c r="P55" s="45"/>
      <c r="Q55" s="45"/>
      <c r="R55" s="1" t="s">
        <v>172</v>
      </c>
      <c r="S55" s="3">
        <v>1</v>
      </c>
      <c r="T55" s="3">
        <v>0</v>
      </c>
      <c r="U55" s="3">
        <v>0</v>
      </c>
      <c r="V55" s="3">
        <v>0</v>
      </c>
      <c r="W55" s="3">
        <v>0</v>
      </c>
      <c r="X55" s="3">
        <v>0</v>
      </c>
      <c r="Y55" s="3">
        <v>0</v>
      </c>
      <c r="Z55" s="3">
        <v>0</v>
      </c>
      <c r="AA55" s="3">
        <v>0</v>
      </c>
      <c r="AB55" s="3">
        <v>0</v>
      </c>
      <c r="AC55" s="3">
        <v>0</v>
      </c>
      <c r="AE55" s="1" t="s">
        <v>1852</v>
      </c>
      <c r="AF55" s="1">
        <v>30</v>
      </c>
    </row>
    <row r="56" spans="1:32" s="1" customFormat="1" hidden="1" x14ac:dyDescent="0.25">
      <c r="A56" s="44" t="s">
        <v>1137</v>
      </c>
      <c r="B56" s="17" t="s">
        <v>1284</v>
      </c>
      <c r="C56" s="12" t="s">
        <v>1170</v>
      </c>
      <c r="D56" s="46" t="s">
        <v>1230</v>
      </c>
      <c r="E56" s="1" t="s">
        <v>560</v>
      </c>
      <c r="F56" s="1" t="s">
        <v>1527</v>
      </c>
      <c r="G56" s="1" t="s">
        <v>153</v>
      </c>
      <c r="H56" s="3">
        <v>3.5</v>
      </c>
      <c r="I56" s="1" t="s">
        <v>1776</v>
      </c>
      <c r="J56" s="1" t="s">
        <v>1773</v>
      </c>
      <c r="K56" s="1" t="s">
        <v>154</v>
      </c>
      <c r="L56" s="3">
        <v>1000</v>
      </c>
      <c r="M56" s="3">
        <v>1</v>
      </c>
      <c r="N56" s="1" t="s">
        <v>157</v>
      </c>
      <c r="O56" s="45"/>
      <c r="P56" s="45"/>
      <c r="Q56" s="45"/>
      <c r="R56" s="1" t="s">
        <v>172</v>
      </c>
      <c r="S56" s="3">
        <v>1</v>
      </c>
      <c r="T56" s="3">
        <v>0</v>
      </c>
      <c r="U56" s="3">
        <v>0</v>
      </c>
      <c r="V56" s="3">
        <v>0</v>
      </c>
      <c r="W56" s="3">
        <v>0</v>
      </c>
      <c r="X56" s="3">
        <v>0</v>
      </c>
      <c r="Y56" s="3">
        <v>0</v>
      </c>
      <c r="Z56" s="3">
        <v>0</v>
      </c>
      <c r="AA56" s="3">
        <v>0</v>
      </c>
      <c r="AB56" s="3">
        <v>0</v>
      </c>
      <c r="AC56" s="3">
        <v>0</v>
      </c>
      <c r="AE56" s="1" t="s">
        <v>1853</v>
      </c>
      <c r="AF56" s="1">
        <v>31</v>
      </c>
    </row>
    <row r="57" spans="1:32" s="1" customFormat="1" hidden="1" x14ac:dyDescent="0.25">
      <c r="A57" s="44" t="s">
        <v>1137</v>
      </c>
      <c r="B57" s="17" t="s">
        <v>1284</v>
      </c>
      <c r="C57" s="12" t="s">
        <v>1168</v>
      </c>
      <c r="D57" s="17" t="s">
        <v>1228</v>
      </c>
      <c r="E57" s="1" t="s">
        <v>560</v>
      </c>
      <c r="F57" s="1" t="s">
        <v>1527</v>
      </c>
      <c r="G57" s="1" t="s">
        <v>153</v>
      </c>
      <c r="H57" s="3">
        <v>6</v>
      </c>
      <c r="I57" s="1" t="s">
        <v>1776</v>
      </c>
      <c r="J57" s="1" t="s">
        <v>1773</v>
      </c>
      <c r="K57" s="1" t="s">
        <v>154</v>
      </c>
      <c r="L57" s="3">
        <v>833</v>
      </c>
      <c r="M57" s="3">
        <v>1</v>
      </c>
      <c r="N57" s="1" t="s">
        <v>157</v>
      </c>
      <c r="O57" s="45"/>
      <c r="P57" s="45"/>
      <c r="Q57" s="45"/>
      <c r="R57" s="1" t="s">
        <v>172</v>
      </c>
      <c r="S57" s="3">
        <v>1</v>
      </c>
      <c r="T57" s="3">
        <v>0</v>
      </c>
      <c r="U57" s="3">
        <v>0</v>
      </c>
      <c r="V57" s="3">
        <v>0</v>
      </c>
      <c r="W57" s="3">
        <v>0</v>
      </c>
      <c r="X57" s="3">
        <v>0</v>
      </c>
      <c r="Y57" s="3">
        <v>0</v>
      </c>
      <c r="Z57" s="3">
        <v>0</v>
      </c>
      <c r="AA57" s="3">
        <v>0</v>
      </c>
      <c r="AB57" s="3">
        <v>0</v>
      </c>
      <c r="AC57" s="3">
        <v>0</v>
      </c>
      <c r="AE57" s="1" t="s">
        <v>1854</v>
      </c>
      <c r="AF57" s="1">
        <v>40</v>
      </c>
    </row>
    <row r="58" spans="1:32" s="1" customFormat="1" hidden="1" x14ac:dyDescent="0.25">
      <c r="A58" s="44" t="s">
        <v>1137</v>
      </c>
      <c r="B58" s="17" t="s">
        <v>1284</v>
      </c>
      <c r="C58" s="12" t="s">
        <v>1174</v>
      </c>
      <c r="D58" s="17" t="s">
        <v>1234</v>
      </c>
      <c r="E58" s="1" t="s">
        <v>560</v>
      </c>
      <c r="F58" s="1" t="s">
        <v>1527</v>
      </c>
      <c r="G58" s="1" t="s">
        <v>153</v>
      </c>
      <c r="H58" s="3">
        <v>6</v>
      </c>
      <c r="I58" s="1" t="s">
        <v>1776</v>
      </c>
      <c r="J58" s="1" t="s">
        <v>1773</v>
      </c>
      <c r="K58" s="1" t="s">
        <v>157</v>
      </c>
      <c r="L58" s="3">
        <v>833</v>
      </c>
      <c r="M58" s="3">
        <v>1</v>
      </c>
      <c r="N58" s="1" t="s">
        <v>157</v>
      </c>
      <c r="O58" s="45"/>
      <c r="P58" s="45"/>
      <c r="Q58" s="45"/>
      <c r="R58" s="1" t="s">
        <v>178</v>
      </c>
      <c r="S58" s="3">
        <v>1</v>
      </c>
      <c r="T58" s="3">
        <v>0</v>
      </c>
      <c r="U58" s="3">
        <v>0</v>
      </c>
      <c r="V58" s="3">
        <v>0</v>
      </c>
      <c r="W58" s="3">
        <v>0</v>
      </c>
      <c r="X58" s="3">
        <v>0</v>
      </c>
      <c r="Y58" s="3">
        <v>1</v>
      </c>
      <c r="Z58" s="3">
        <v>0</v>
      </c>
      <c r="AA58" s="3">
        <v>0</v>
      </c>
      <c r="AB58" s="3">
        <v>0</v>
      </c>
      <c r="AC58" s="3">
        <v>0</v>
      </c>
      <c r="AE58" s="1" t="s">
        <v>1855</v>
      </c>
      <c r="AF58" s="1">
        <v>24</v>
      </c>
    </row>
    <row r="59" spans="1:32" s="1" customFormat="1" hidden="1" x14ac:dyDescent="0.25">
      <c r="A59" s="44" t="s">
        <v>1137</v>
      </c>
      <c r="B59" s="17" t="s">
        <v>1284</v>
      </c>
      <c r="C59" s="12" t="s">
        <v>1174</v>
      </c>
      <c r="D59" s="17" t="s">
        <v>1234</v>
      </c>
      <c r="E59" s="1" t="s">
        <v>560</v>
      </c>
      <c r="F59" s="1" t="s">
        <v>1527</v>
      </c>
      <c r="G59" s="1" t="s">
        <v>153</v>
      </c>
      <c r="H59" s="3">
        <v>6</v>
      </c>
      <c r="I59" s="1" t="s">
        <v>1776</v>
      </c>
      <c r="J59" s="1" t="s">
        <v>1773</v>
      </c>
      <c r="K59" s="1" t="s">
        <v>157</v>
      </c>
      <c r="L59" s="3">
        <v>833</v>
      </c>
      <c r="N59" s="1" t="s">
        <v>157</v>
      </c>
      <c r="O59" s="45"/>
      <c r="P59" s="45"/>
      <c r="Q59" s="45"/>
      <c r="R59" s="1" t="s">
        <v>166</v>
      </c>
      <c r="S59" s="3">
        <v>1</v>
      </c>
      <c r="T59" s="3">
        <v>0</v>
      </c>
      <c r="U59" s="3">
        <v>1</v>
      </c>
      <c r="V59" s="3">
        <v>0</v>
      </c>
      <c r="W59" s="3">
        <v>0</v>
      </c>
      <c r="X59" s="3">
        <v>0</v>
      </c>
      <c r="Y59" s="3">
        <v>0</v>
      </c>
      <c r="Z59" s="3">
        <v>0</v>
      </c>
      <c r="AA59" s="3">
        <v>0</v>
      </c>
      <c r="AB59" s="3">
        <v>0</v>
      </c>
      <c r="AC59" s="3">
        <v>0</v>
      </c>
      <c r="AE59" s="1" t="s">
        <v>1856</v>
      </c>
      <c r="AF59" s="1">
        <v>25</v>
      </c>
    </row>
    <row r="60" spans="1:32" s="1" customFormat="1" hidden="1" x14ac:dyDescent="0.25">
      <c r="A60" s="44" t="s">
        <v>512</v>
      </c>
      <c r="B60" s="1" t="s">
        <v>1294</v>
      </c>
      <c r="C60" s="12" t="s">
        <v>512</v>
      </c>
      <c r="D60" s="1" t="s">
        <v>1280</v>
      </c>
      <c r="E60" s="1" t="s">
        <v>512</v>
      </c>
      <c r="F60" s="1" t="s">
        <v>512</v>
      </c>
      <c r="G60" s="1" t="s">
        <v>153</v>
      </c>
      <c r="H60" s="3">
        <v>5</v>
      </c>
      <c r="I60" s="1" t="s">
        <v>1776</v>
      </c>
      <c r="J60" s="1" t="s">
        <v>1773</v>
      </c>
      <c r="K60" s="1" t="s">
        <v>157</v>
      </c>
      <c r="L60" s="3">
        <v>1500</v>
      </c>
      <c r="M60" s="3">
        <v>5</v>
      </c>
      <c r="N60" s="1" t="s">
        <v>154</v>
      </c>
      <c r="O60" s="45">
        <v>1000</v>
      </c>
      <c r="P60" s="45">
        <v>2000</v>
      </c>
      <c r="Q60" s="45">
        <v>3000</v>
      </c>
      <c r="R60" s="1" t="s">
        <v>1857</v>
      </c>
      <c r="S60" s="3">
        <v>0</v>
      </c>
      <c r="T60" s="3">
        <v>0</v>
      </c>
      <c r="U60" s="3">
        <v>0</v>
      </c>
      <c r="V60" s="3">
        <v>0</v>
      </c>
      <c r="W60" s="3">
        <v>0</v>
      </c>
      <c r="X60" s="3">
        <v>0</v>
      </c>
      <c r="Y60" s="3">
        <v>1</v>
      </c>
      <c r="Z60" s="3">
        <v>1</v>
      </c>
      <c r="AA60" s="3">
        <v>0</v>
      </c>
      <c r="AB60" s="3">
        <v>0</v>
      </c>
      <c r="AC60" s="3">
        <v>0</v>
      </c>
      <c r="AD60" s="1" t="s">
        <v>1858</v>
      </c>
      <c r="AE60" s="1" t="s">
        <v>1859</v>
      </c>
      <c r="AF60" s="1">
        <v>100</v>
      </c>
    </row>
    <row r="61" spans="1:32" s="1" customFormat="1" hidden="1" x14ac:dyDescent="0.25">
      <c r="A61" s="47" t="s">
        <v>512</v>
      </c>
      <c r="B61" s="1" t="s">
        <v>1294</v>
      </c>
      <c r="C61" s="12" t="s">
        <v>1217</v>
      </c>
      <c r="D61" s="1" t="s">
        <v>1279</v>
      </c>
      <c r="E61" s="1" t="s">
        <v>1860</v>
      </c>
      <c r="F61" s="1" t="s">
        <v>1860</v>
      </c>
      <c r="G61" s="1" t="s">
        <v>153</v>
      </c>
      <c r="H61" s="3">
        <v>5</v>
      </c>
      <c r="I61" s="1" t="s">
        <v>1776</v>
      </c>
      <c r="J61" s="1" t="s">
        <v>1773</v>
      </c>
      <c r="K61" s="1" t="s">
        <v>157</v>
      </c>
      <c r="L61" s="3">
        <v>1000</v>
      </c>
      <c r="M61" s="3">
        <v>10</v>
      </c>
      <c r="N61" s="1" t="s">
        <v>154</v>
      </c>
      <c r="O61" s="45">
        <v>500</v>
      </c>
      <c r="P61" s="45">
        <v>1000</v>
      </c>
      <c r="Q61" s="45">
        <v>1500</v>
      </c>
      <c r="R61" s="1" t="s">
        <v>172</v>
      </c>
      <c r="S61" s="3">
        <v>1</v>
      </c>
      <c r="T61" s="3">
        <v>0</v>
      </c>
      <c r="U61" s="3">
        <v>0</v>
      </c>
      <c r="V61" s="3">
        <v>0</v>
      </c>
      <c r="W61" s="3">
        <v>0</v>
      </c>
      <c r="X61" s="3">
        <v>0</v>
      </c>
      <c r="Y61" s="3">
        <v>0</v>
      </c>
      <c r="Z61" s="3">
        <v>0</v>
      </c>
      <c r="AA61" s="3">
        <v>0</v>
      </c>
      <c r="AB61" s="3">
        <v>0</v>
      </c>
      <c r="AC61" s="3">
        <v>0</v>
      </c>
      <c r="AE61" s="1" t="s">
        <v>1861</v>
      </c>
      <c r="AF61" s="1">
        <v>101</v>
      </c>
    </row>
    <row r="62" spans="1:32" s="1" customFormat="1" hidden="1" x14ac:dyDescent="0.25">
      <c r="A62" s="44" t="s">
        <v>1351</v>
      </c>
      <c r="B62" s="1" t="s">
        <v>1352</v>
      </c>
      <c r="C62" s="12" t="s">
        <v>1355</v>
      </c>
      <c r="D62" s="1" t="s">
        <v>1426</v>
      </c>
      <c r="E62" s="1" t="s">
        <v>1329</v>
      </c>
      <c r="F62" s="1" t="s">
        <v>1329</v>
      </c>
      <c r="G62" s="1" t="s">
        <v>153</v>
      </c>
      <c r="H62" s="3">
        <v>1</v>
      </c>
      <c r="I62" s="1" t="s">
        <v>1776</v>
      </c>
      <c r="J62" s="1" t="s">
        <v>1773</v>
      </c>
      <c r="K62" s="1" t="s">
        <v>157</v>
      </c>
      <c r="L62" s="3">
        <v>2500</v>
      </c>
      <c r="M62" s="3">
        <v>9</v>
      </c>
      <c r="N62" s="1" t="s">
        <v>154</v>
      </c>
      <c r="O62" s="45">
        <v>3000</v>
      </c>
      <c r="P62" s="45">
        <v>4000</v>
      </c>
      <c r="Q62" s="45">
        <v>5000</v>
      </c>
      <c r="R62" s="1" t="s">
        <v>172</v>
      </c>
      <c r="S62" s="3">
        <v>1</v>
      </c>
      <c r="T62" s="3">
        <v>0</v>
      </c>
      <c r="U62" s="3">
        <v>0</v>
      </c>
      <c r="V62" s="3">
        <v>0</v>
      </c>
      <c r="W62" s="3">
        <v>0</v>
      </c>
      <c r="X62" s="3">
        <v>0</v>
      </c>
      <c r="Y62" s="3">
        <v>0</v>
      </c>
      <c r="Z62" s="3">
        <v>0</v>
      </c>
      <c r="AA62" s="3">
        <v>0</v>
      </c>
      <c r="AB62" s="3">
        <v>0</v>
      </c>
      <c r="AC62" s="3">
        <v>0</v>
      </c>
      <c r="AE62" s="1" t="s">
        <v>1862</v>
      </c>
      <c r="AF62" s="1">
        <v>121</v>
      </c>
    </row>
    <row r="63" spans="1:32" s="1" customFormat="1" hidden="1" x14ac:dyDescent="0.25">
      <c r="A63" s="44" t="s">
        <v>1351</v>
      </c>
      <c r="B63" s="1" t="s">
        <v>1352</v>
      </c>
      <c r="C63" s="12" t="s">
        <v>1355</v>
      </c>
      <c r="D63" s="1" t="s">
        <v>1426</v>
      </c>
      <c r="E63" s="1" t="s">
        <v>1863</v>
      </c>
      <c r="F63" s="1" t="s">
        <v>1863</v>
      </c>
      <c r="G63" s="1" t="s">
        <v>153</v>
      </c>
      <c r="H63" s="3">
        <v>1</v>
      </c>
      <c r="I63" s="1" t="s">
        <v>1776</v>
      </c>
      <c r="J63" s="1" t="s">
        <v>1773</v>
      </c>
      <c r="K63" s="1" t="s">
        <v>157</v>
      </c>
      <c r="L63" s="3">
        <v>2000</v>
      </c>
      <c r="M63" s="3">
        <v>5</v>
      </c>
      <c r="N63" s="1" t="s">
        <v>154</v>
      </c>
      <c r="O63" s="45">
        <v>2500</v>
      </c>
      <c r="P63" s="45">
        <v>3500</v>
      </c>
      <c r="Q63" s="45">
        <v>4500</v>
      </c>
      <c r="R63" s="1" t="s">
        <v>172</v>
      </c>
      <c r="S63" s="3">
        <v>1</v>
      </c>
      <c r="T63" s="3">
        <v>0</v>
      </c>
      <c r="U63" s="3">
        <v>0</v>
      </c>
      <c r="V63" s="3">
        <v>0</v>
      </c>
      <c r="W63" s="3">
        <v>0</v>
      </c>
      <c r="X63" s="3">
        <v>0</v>
      </c>
      <c r="Y63" s="3">
        <v>0</v>
      </c>
      <c r="Z63" s="3">
        <v>0</v>
      </c>
      <c r="AA63" s="3">
        <v>0</v>
      </c>
      <c r="AB63" s="3">
        <v>0</v>
      </c>
      <c r="AC63" s="3">
        <v>0</v>
      </c>
      <c r="AD63" s="1" t="s">
        <v>1864</v>
      </c>
      <c r="AE63" s="1" t="s">
        <v>1865</v>
      </c>
      <c r="AF63" s="1">
        <v>120</v>
      </c>
    </row>
    <row r="64" spans="1:32" s="1" customFormat="1" hidden="1" x14ac:dyDescent="0.25">
      <c r="A64" s="44" t="s">
        <v>1139</v>
      </c>
      <c r="B64" s="1" t="s">
        <v>1286</v>
      </c>
      <c r="C64" s="12" t="s">
        <v>1190</v>
      </c>
      <c r="D64" s="1" t="s">
        <v>1250</v>
      </c>
      <c r="E64" s="1" t="s">
        <v>1866</v>
      </c>
      <c r="F64" s="1" t="s">
        <v>1866</v>
      </c>
      <c r="G64" s="1" t="s">
        <v>159</v>
      </c>
      <c r="H64" s="3">
        <v>5</v>
      </c>
      <c r="I64" s="1" t="s">
        <v>1776</v>
      </c>
      <c r="J64" s="1" t="s">
        <v>1812</v>
      </c>
      <c r="K64" s="1" t="s">
        <v>157</v>
      </c>
      <c r="L64" s="3">
        <v>1750</v>
      </c>
      <c r="M64" s="3">
        <v>1</v>
      </c>
      <c r="N64" s="1" t="s">
        <v>154</v>
      </c>
      <c r="O64" s="45">
        <v>500</v>
      </c>
      <c r="P64" s="45">
        <v>1000</v>
      </c>
      <c r="Q64" s="45">
        <v>1500</v>
      </c>
      <c r="R64" s="1" t="s">
        <v>235</v>
      </c>
      <c r="S64" s="3">
        <v>1</v>
      </c>
      <c r="T64" s="3">
        <v>0</v>
      </c>
      <c r="U64" s="3">
        <v>0</v>
      </c>
      <c r="V64" s="3">
        <v>1</v>
      </c>
      <c r="W64" s="3">
        <v>0</v>
      </c>
      <c r="X64" s="3">
        <v>0</v>
      </c>
      <c r="Y64" s="3">
        <v>0</v>
      </c>
      <c r="Z64" s="3">
        <v>0</v>
      </c>
      <c r="AA64" s="3">
        <v>0</v>
      </c>
      <c r="AB64" s="3">
        <v>0</v>
      </c>
      <c r="AC64" s="3">
        <v>0</v>
      </c>
      <c r="AE64" s="1" t="s">
        <v>1867</v>
      </c>
      <c r="AF64" s="1">
        <v>102</v>
      </c>
    </row>
    <row r="65" spans="1:32" s="1" customFormat="1" hidden="1" x14ac:dyDescent="0.25">
      <c r="A65" s="44" t="s">
        <v>1139</v>
      </c>
      <c r="B65" s="1" t="s">
        <v>1286</v>
      </c>
      <c r="C65" s="12" t="s">
        <v>1189</v>
      </c>
      <c r="D65" s="1" t="s">
        <v>1249</v>
      </c>
      <c r="E65" s="1" t="s">
        <v>1868</v>
      </c>
      <c r="F65" s="1" t="s">
        <v>1868</v>
      </c>
      <c r="G65" s="1" t="s">
        <v>159</v>
      </c>
      <c r="H65" s="3">
        <v>3</v>
      </c>
      <c r="I65" s="1" t="s">
        <v>1776</v>
      </c>
      <c r="J65" s="1" t="s">
        <v>1812</v>
      </c>
      <c r="K65" s="1" t="s">
        <v>157</v>
      </c>
      <c r="L65" s="3">
        <v>1500</v>
      </c>
      <c r="M65" s="3">
        <v>1</v>
      </c>
      <c r="N65" s="1" t="s">
        <v>154</v>
      </c>
      <c r="O65" s="45">
        <v>200</v>
      </c>
      <c r="P65" s="45">
        <v>500</v>
      </c>
      <c r="Q65" s="45">
        <v>1000</v>
      </c>
      <c r="R65" s="1" t="s">
        <v>235</v>
      </c>
      <c r="S65" s="3">
        <v>1</v>
      </c>
      <c r="T65" s="3">
        <v>0</v>
      </c>
      <c r="U65" s="3">
        <v>0</v>
      </c>
      <c r="V65" s="3">
        <v>1</v>
      </c>
      <c r="W65" s="3">
        <v>0</v>
      </c>
      <c r="X65" s="3">
        <v>0</v>
      </c>
      <c r="Y65" s="3">
        <v>0</v>
      </c>
      <c r="Z65" s="3">
        <v>0</v>
      </c>
      <c r="AA65" s="3">
        <v>0</v>
      </c>
      <c r="AB65" s="3">
        <v>0</v>
      </c>
      <c r="AC65" s="3">
        <v>0</v>
      </c>
      <c r="AE65" s="1" t="s">
        <v>1869</v>
      </c>
      <c r="AF65" s="1">
        <v>103</v>
      </c>
    </row>
    <row r="66" spans="1:32" s="1" customFormat="1" hidden="1" x14ac:dyDescent="0.25">
      <c r="A66" s="44" t="s">
        <v>1139</v>
      </c>
      <c r="B66" s="1" t="s">
        <v>1286</v>
      </c>
      <c r="C66" s="12" t="s">
        <v>1192</v>
      </c>
      <c r="D66" s="17" t="s">
        <v>1252</v>
      </c>
      <c r="E66" s="1" t="s">
        <v>1870</v>
      </c>
      <c r="F66" s="1" t="s">
        <v>1871</v>
      </c>
      <c r="G66" s="1" t="s">
        <v>153</v>
      </c>
      <c r="H66" s="3">
        <v>6</v>
      </c>
      <c r="I66" s="1" t="s">
        <v>1776</v>
      </c>
      <c r="J66" s="1" t="s">
        <v>1773</v>
      </c>
      <c r="K66" s="1" t="s">
        <v>157</v>
      </c>
      <c r="L66" s="3">
        <v>2500</v>
      </c>
      <c r="M66" s="3">
        <v>1</v>
      </c>
      <c r="N66" s="1" t="s">
        <v>157</v>
      </c>
      <c r="O66" s="45"/>
      <c r="P66" s="45"/>
      <c r="Q66" s="45"/>
      <c r="R66" s="1" t="s">
        <v>158</v>
      </c>
      <c r="S66" s="3">
        <v>1</v>
      </c>
      <c r="T66" s="3">
        <v>1</v>
      </c>
      <c r="U66" s="3">
        <v>0</v>
      </c>
      <c r="V66" s="3">
        <v>0</v>
      </c>
      <c r="W66" s="3">
        <v>0</v>
      </c>
      <c r="X66" s="3">
        <v>0</v>
      </c>
      <c r="Y66" s="3">
        <v>0</v>
      </c>
      <c r="Z66" s="3">
        <v>0</v>
      </c>
      <c r="AA66" s="3">
        <v>0</v>
      </c>
      <c r="AB66" s="3">
        <v>0</v>
      </c>
      <c r="AC66" s="3">
        <v>0</v>
      </c>
      <c r="AE66" s="1" t="s">
        <v>1872</v>
      </c>
      <c r="AF66" s="1">
        <v>41</v>
      </c>
    </row>
    <row r="67" spans="1:32" s="1" customFormat="1" hidden="1" x14ac:dyDescent="0.25">
      <c r="A67" s="44" t="s">
        <v>1139</v>
      </c>
      <c r="B67" s="1" t="s">
        <v>1286</v>
      </c>
      <c r="C67" s="12" t="s">
        <v>1184</v>
      </c>
      <c r="D67" s="1" t="s">
        <v>1244</v>
      </c>
      <c r="E67" s="1" t="s">
        <v>1873</v>
      </c>
      <c r="F67" s="1" t="s">
        <v>1874</v>
      </c>
      <c r="G67" s="1" t="s">
        <v>153</v>
      </c>
      <c r="H67" s="3">
        <v>5</v>
      </c>
      <c r="I67" s="1" t="s">
        <v>1776</v>
      </c>
      <c r="J67" s="1" t="s">
        <v>1773</v>
      </c>
      <c r="K67" s="1" t="s">
        <v>157</v>
      </c>
      <c r="L67" s="3">
        <v>2500</v>
      </c>
      <c r="M67" s="3">
        <v>4</v>
      </c>
      <c r="N67" s="1" t="s">
        <v>157</v>
      </c>
      <c r="O67" s="45"/>
      <c r="P67" s="45"/>
      <c r="Q67" s="45"/>
      <c r="R67" s="1" t="s">
        <v>158</v>
      </c>
      <c r="S67" s="3">
        <v>1</v>
      </c>
      <c r="T67" s="3">
        <v>1</v>
      </c>
      <c r="U67" s="3">
        <v>0</v>
      </c>
      <c r="V67" s="3">
        <v>0</v>
      </c>
      <c r="W67" s="3">
        <v>0</v>
      </c>
      <c r="X67" s="3">
        <v>0</v>
      </c>
      <c r="Y67" s="3">
        <v>0</v>
      </c>
      <c r="Z67" s="3">
        <v>0</v>
      </c>
      <c r="AA67" s="3">
        <v>0</v>
      </c>
      <c r="AB67" s="3">
        <v>0</v>
      </c>
      <c r="AC67" s="3">
        <v>0</v>
      </c>
      <c r="AE67" s="1" t="s">
        <v>1875</v>
      </c>
      <c r="AF67" s="1">
        <v>21</v>
      </c>
    </row>
    <row r="68" spans="1:32" s="1" customFormat="1" hidden="1" x14ac:dyDescent="0.25">
      <c r="A68" s="44" t="s">
        <v>1139</v>
      </c>
      <c r="B68" s="1" t="s">
        <v>1286</v>
      </c>
      <c r="C68" s="12" t="s">
        <v>1184</v>
      </c>
      <c r="D68" s="1" t="s">
        <v>1244</v>
      </c>
      <c r="E68" s="1" t="s">
        <v>1873</v>
      </c>
      <c r="F68" s="1" t="s">
        <v>1874</v>
      </c>
      <c r="G68" s="1" t="s">
        <v>153</v>
      </c>
      <c r="H68" s="3">
        <v>5</v>
      </c>
      <c r="I68" s="1" t="s">
        <v>1776</v>
      </c>
      <c r="J68" s="1" t="s">
        <v>1773</v>
      </c>
      <c r="K68" s="1" t="s">
        <v>157</v>
      </c>
      <c r="L68" s="3">
        <v>2500</v>
      </c>
      <c r="M68" s="3">
        <v>15</v>
      </c>
      <c r="N68" s="1" t="s">
        <v>157</v>
      </c>
      <c r="O68" s="45"/>
      <c r="P68" s="45"/>
      <c r="Q68" s="45"/>
      <c r="R68" s="1" t="s">
        <v>158</v>
      </c>
      <c r="S68" s="3">
        <v>1</v>
      </c>
      <c r="T68" s="3">
        <v>1</v>
      </c>
      <c r="U68" s="3">
        <v>0</v>
      </c>
      <c r="V68" s="3">
        <v>0</v>
      </c>
      <c r="W68" s="3">
        <v>0</v>
      </c>
      <c r="X68" s="3">
        <v>0</v>
      </c>
      <c r="Y68" s="3">
        <v>0</v>
      </c>
      <c r="Z68" s="3">
        <v>0</v>
      </c>
      <c r="AA68" s="3">
        <v>0</v>
      </c>
      <c r="AB68" s="3">
        <v>0</v>
      </c>
      <c r="AC68" s="3">
        <v>0</v>
      </c>
      <c r="AE68" s="1" t="s">
        <v>1876</v>
      </c>
      <c r="AF68" s="1">
        <v>48</v>
      </c>
    </row>
    <row r="69" spans="1:32" s="1" customFormat="1" hidden="1" x14ac:dyDescent="0.25">
      <c r="A69" s="44" t="s">
        <v>1139</v>
      </c>
      <c r="B69" s="17" t="s">
        <v>1286</v>
      </c>
      <c r="C69" s="12" t="s">
        <v>1183</v>
      </c>
      <c r="D69" s="17" t="s">
        <v>1243</v>
      </c>
      <c r="E69" s="1" t="s">
        <v>1877</v>
      </c>
      <c r="F69" s="1" t="s">
        <v>1183</v>
      </c>
      <c r="G69" s="1" t="s">
        <v>153</v>
      </c>
      <c r="H69" s="3">
        <v>6</v>
      </c>
      <c r="I69" s="1" t="s">
        <v>1776</v>
      </c>
      <c r="J69" s="1" t="s">
        <v>1773</v>
      </c>
      <c r="K69" s="1" t="s">
        <v>157</v>
      </c>
      <c r="L69" s="3">
        <v>1000</v>
      </c>
      <c r="M69" s="3">
        <v>7</v>
      </c>
      <c r="N69" s="1" t="s">
        <v>157</v>
      </c>
      <c r="O69" s="45"/>
      <c r="P69" s="45"/>
      <c r="Q69" s="45"/>
      <c r="R69" s="1" t="s">
        <v>158</v>
      </c>
      <c r="S69" s="3">
        <v>1</v>
      </c>
      <c r="T69" s="3">
        <v>1</v>
      </c>
      <c r="U69" s="3">
        <v>0</v>
      </c>
      <c r="V69" s="3">
        <v>0</v>
      </c>
      <c r="W69" s="3">
        <v>0</v>
      </c>
      <c r="X69" s="3">
        <v>0</v>
      </c>
      <c r="Y69" s="3">
        <v>0</v>
      </c>
      <c r="Z69" s="3">
        <v>0</v>
      </c>
      <c r="AA69" s="3">
        <v>0</v>
      </c>
      <c r="AB69" s="3">
        <v>0</v>
      </c>
      <c r="AC69" s="3">
        <v>0</v>
      </c>
      <c r="AE69" s="1" t="s">
        <v>1878</v>
      </c>
      <c r="AF69" s="1">
        <v>47</v>
      </c>
    </row>
    <row r="70" spans="1:32" s="1" customFormat="1" hidden="1" x14ac:dyDescent="0.25">
      <c r="A70" s="44" t="s">
        <v>1139</v>
      </c>
      <c r="B70" s="1" t="s">
        <v>1286</v>
      </c>
      <c r="C70" s="26" t="s">
        <v>1186</v>
      </c>
      <c r="D70" s="1" t="s">
        <v>1246</v>
      </c>
      <c r="E70" s="1" t="s">
        <v>746</v>
      </c>
      <c r="F70" s="1" t="s">
        <v>1186</v>
      </c>
      <c r="G70" s="1" t="s">
        <v>159</v>
      </c>
      <c r="H70" s="3">
        <v>10</v>
      </c>
      <c r="I70" s="1" t="s">
        <v>1776</v>
      </c>
      <c r="J70" s="1" t="s">
        <v>1773</v>
      </c>
      <c r="K70" s="1" t="s">
        <v>157</v>
      </c>
      <c r="L70" s="3">
        <v>2500</v>
      </c>
      <c r="M70" s="3">
        <v>20</v>
      </c>
      <c r="N70" s="1" t="s">
        <v>154</v>
      </c>
      <c r="O70" s="45">
        <v>2000</v>
      </c>
      <c r="P70" s="45">
        <v>4000</v>
      </c>
      <c r="Q70" s="45">
        <v>6000</v>
      </c>
      <c r="R70" s="1" t="s">
        <v>158</v>
      </c>
      <c r="S70" s="3">
        <v>1</v>
      </c>
      <c r="T70" s="3">
        <v>1</v>
      </c>
      <c r="U70" s="3">
        <v>0</v>
      </c>
      <c r="V70" s="3">
        <v>0</v>
      </c>
      <c r="W70" s="3">
        <v>0</v>
      </c>
      <c r="X70" s="3">
        <v>0</v>
      </c>
      <c r="Y70" s="3">
        <v>0</v>
      </c>
      <c r="Z70" s="3">
        <v>0</v>
      </c>
      <c r="AA70" s="3">
        <v>0</v>
      </c>
      <c r="AB70" s="3">
        <v>0</v>
      </c>
      <c r="AC70" s="3">
        <v>0</v>
      </c>
      <c r="AE70" s="1" t="s">
        <v>1879</v>
      </c>
      <c r="AF70" s="1">
        <v>71</v>
      </c>
    </row>
    <row r="71" spans="1:32" s="1" customFormat="1" hidden="1" x14ac:dyDescent="0.25">
      <c r="A71" s="44" t="s">
        <v>1139</v>
      </c>
      <c r="B71" s="1" t="s">
        <v>1286</v>
      </c>
      <c r="C71" s="12" t="s">
        <v>1186</v>
      </c>
      <c r="D71" s="1" t="s">
        <v>1246</v>
      </c>
      <c r="E71" s="1" t="s">
        <v>746</v>
      </c>
      <c r="F71" s="1" t="s">
        <v>1186</v>
      </c>
      <c r="G71" s="1" t="s">
        <v>159</v>
      </c>
      <c r="H71" s="3">
        <v>5</v>
      </c>
      <c r="I71" s="1" t="s">
        <v>1776</v>
      </c>
      <c r="J71" s="1" t="s">
        <v>1773</v>
      </c>
      <c r="K71" s="1" t="s">
        <v>157</v>
      </c>
      <c r="L71" s="3">
        <v>1500</v>
      </c>
      <c r="M71" s="3">
        <v>15</v>
      </c>
      <c r="N71" s="1" t="s">
        <v>154</v>
      </c>
      <c r="O71" s="45">
        <v>1500</v>
      </c>
      <c r="P71" s="45">
        <v>3000</v>
      </c>
      <c r="Q71" s="45">
        <v>4500</v>
      </c>
      <c r="R71" s="1" t="s">
        <v>158</v>
      </c>
      <c r="S71" s="3">
        <v>1</v>
      </c>
      <c r="T71" s="3">
        <v>1</v>
      </c>
      <c r="U71" s="3">
        <v>0</v>
      </c>
      <c r="V71" s="3">
        <v>0</v>
      </c>
      <c r="W71" s="3">
        <v>0</v>
      </c>
      <c r="X71" s="3">
        <v>0</v>
      </c>
      <c r="Y71" s="3">
        <v>0</v>
      </c>
      <c r="Z71" s="3">
        <v>0</v>
      </c>
      <c r="AA71" s="3">
        <v>0</v>
      </c>
      <c r="AB71" s="3">
        <v>0</v>
      </c>
      <c r="AC71" s="3">
        <v>0</v>
      </c>
      <c r="AE71" s="1" t="s">
        <v>1879</v>
      </c>
      <c r="AF71" s="1">
        <v>72</v>
      </c>
    </row>
    <row r="72" spans="1:32" s="1" customFormat="1" hidden="1" x14ac:dyDescent="0.25">
      <c r="A72" s="44" t="s">
        <v>1139</v>
      </c>
      <c r="B72" s="1" t="s">
        <v>1286</v>
      </c>
      <c r="C72" s="12" t="s">
        <v>1186</v>
      </c>
      <c r="D72" s="1" t="s">
        <v>1246</v>
      </c>
      <c r="E72" s="1" t="s">
        <v>746</v>
      </c>
      <c r="F72" s="1" t="s">
        <v>1186</v>
      </c>
      <c r="G72" s="1" t="s">
        <v>159</v>
      </c>
      <c r="H72" s="3">
        <v>10</v>
      </c>
      <c r="I72" s="1" t="s">
        <v>1776</v>
      </c>
      <c r="J72" s="1" t="s">
        <v>1773</v>
      </c>
      <c r="K72" s="1" t="s">
        <v>157</v>
      </c>
      <c r="L72" s="3">
        <v>2000</v>
      </c>
      <c r="M72" s="3">
        <v>15</v>
      </c>
      <c r="N72" s="1" t="s">
        <v>154</v>
      </c>
      <c r="O72" s="45">
        <v>2500</v>
      </c>
      <c r="P72" s="45">
        <v>5000</v>
      </c>
      <c r="Q72" s="45">
        <v>7500</v>
      </c>
      <c r="R72" s="1" t="s">
        <v>158</v>
      </c>
      <c r="S72" s="3">
        <v>1</v>
      </c>
      <c r="T72" s="3">
        <v>1</v>
      </c>
      <c r="U72" s="3">
        <v>0</v>
      </c>
      <c r="V72" s="3">
        <v>0</v>
      </c>
      <c r="W72" s="3">
        <v>0</v>
      </c>
      <c r="X72" s="3">
        <v>0</v>
      </c>
      <c r="Y72" s="3">
        <v>0</v>
      </c>
      <c r="Z72" s="3">
        <v>0</v>
      </c>
      <c r="AA72" s="3">
        <v>0</v>
      </c>
      <c r="AB72" s="3">
        <v>0</v>
      </c>
      <c r="AC72" s="3">
        <v>0</v>
      </c>
      <c r="AE72" s="1" t="s">
        <v>1880</v>
      </c>
      <c r="AF72" s="1">
        <v>73</v>
      </c>
    </row>
    <row r="73" spans="1:32" s="1" customFormat="1" hidden="1" x14ac:dyDescent="0.25">
      <c r="A73" s="44" t="s">
        <v>1139</v>
      </c>
      <c r="B73" s="1" t="s">
        <v>1286</v>
      </c>
      <c r="C73" s="12" t="s">
        <v>1192</v>
      </c>
      <c r="D73" s="17" t="s">
        <v>1252</v>
      </c>
      <c r="E73" s="1" t="s">
        <v>181</v>
      </c>
      <c r="F73" s="1" t="s">
        <v>1527</v>
      </c>
      <c r="G73" s="1" t="s">
        <v>153</v>
      </c>
      <c r="H73" s="3">
        <v>6</v>
      </c>
      <c r="I73" s="1" t="s">
        <v>1776</v>
      </c>
      <c r="J73" s="1" t="s">
        <v>1773</v>
      </c>
      <c r="K73" s="1" t="s">
        <v>157</v>
      </c>
      <c r="L73" s="3">
        <v>2500</v>
      </c>
      <c r="M73" s="3">
        <v>1</v>
      </c>
      <c r="N73" s="1" t="s">
        <v>157</v>
      </c>
      <c r="O73" s="45"/>
      <c r="P73" s="45"/>
      <c r="Q73" s="45"/>
      <c r="R73" s="1" t="s">
        <v>166</v>
      </c>
      <c r="S73" s="3">
        <v>1</v>
      </c>
      <c r="T73" s="3">
        <v>0</v>
      </c>
      <c r="U73" s="3">
        <v>1</v>
      </c>
      <c r="V73" s="3">
        <v>0</v>
      </c>
      <c r="W73" s="3">
        <v>0</v>
      </c>
      <c r="X73" s="3">
        <v>0</v>
      </c>
      <c r="Y73" s="3">
        <v>0</v>
      </c>
      <c r="Z73" s="3">
        <v>0</v>
      </c>
      <c r="AA73" s="3">
        <v>0</v>
      </c>
      <c r="AB73" s="3">
        <v>0</v>
      </c>
      <c r="AC73" s="3">
        <v>0</v>
      </c>
      <c r="AE73" s="1" t="s">
        <v>1881</v>
      </c>
      <c r="AF73" s="1">
        <v>42</v>
      </c>
    </row>
    <row r="74" spans="1:32" s="1" customFormat="1" hidden="1" x14ac:dyDescent="0.25">
      <c r="A74" s="44" t="s">
        <v>1139</v>
      </c>
      <c r="B74" s="1" t="s">
        <v>1286</v>
      </c>
      <c r="C74" s="12" t="s">
        <v>1192</v>
      </c>
      <c r="D74" s="1" t="s">
        <v>1252</v>
      </c>
      <c r="E74" s="1" t="s">
        <v>181</v>
      </c>
      <c r="F74" s="1" t="s">
        <v>1527</v>
      </c>
      <c r="G74" s="1" t="s">
        <v>153</v>
      </c>
      <c r="H74" s="3">
        <v>6</v>
      </c>
      <c r="I74" s="1" t="s">
        <v>1776</v>
      </c>
      <c r="J74" s="1" t="s">
        <v>1773</v>
      </c>
      <c r="K74" s="1" t="s">
        <v>157</v>
      </c>
      <c r="L74" s="3">
        <v>2500</v>
      </c>
      <c r="N74" s="1" t="s">
        <v>157</v>
      </c>
      <c r="O74" s="45"/>
      <c r="P74" s="45"/>
      <c r="Q74" s="45"/>
      <c r="R74" s="1" t="s">
        <v>158</v>
      </c>
      <c r="S74" s="3">
        <v>1</v>
      </c>
      <c r="T74" s="3">
        <v>1</v>
      </c>
      <c r="U74" s="3">
        <v>0</v>
      </c>
      <c r="V74" s="3">
        <v>0</v>
      </c>
      <c r="W74" s="3">
        <v>0</v>
      </c>
      <c r="X74" s="3">
        <v>0</v>
      </c>
      <c r="Y74" s="3">
        <v>0</v>
      </c>
      <c r="Z74" s="3">
        <v>0</v>
      </c>
      <c r="AA74" s="3">
        <v>0</v>
      </c>
      <c r="AB74" s="3">
        <v>0</v>
      </c>
      <c r="AC74" s="3">
        <v>0</v>
      </c>
      <c r="AE74" s="1" t="s">
        <v>1882</v>
      </c>
      <c r="AF74" s="1">
        <v>44</v>
      </c>
    </row>
    <row r="75" spans="1:32" s="1" customFormat="1" hidden="1" x14ac:dyDescent="0.25">
      <c r="A75" s="44" t="s">
        <v>1139</v>
      </c>
      <c r="B75" s="17" t="s">
        <v>1286</v>
      </c>
      <c r="C75" s="12" t="s">
        <v>1192</v>
      </c>
      <c r="D75" s="17" t="s">
        <v>1252</v>
      </c>
      <c r="E75" s="1" t="s">
        <v>181</v>
      </c>
      <c r="F75" s="1" t="s">
        <v>1527</v>
      </c>
      <c r="G75" s="1" t="s">
        <v>159</v>
      </c>
      <c r="H75" s="3">
        <v>6</v>
      </c>
      <c r="I75" s="1" t="s">
        <v>1776</v>
      </c>
      <c r="J75" s="1" t="s">
        <v>1773</v>
      </c>
      <c r="K75" s="1" t="s">
        <v>157</v>
      </c>
      <c r="L75" s="3">
        <v>2000</v>
      </c>
      <c r="O75" s="45"/>
      <c r="P75" s="45"/>
      <c r="Q75" s="45"/>
      <c r="R75" s="1" t="s">
        <v>158</v>
      </c>
      <c r="S75" s="3">
        <v>1</v>
      </c>
      <c r="T75" s="3">
        <v>1</v>
      </c>
      <c r="U75" s="3">
        <v>0</v>
      </c>
      <c r="V75" s="3">
        <v>0</v>
      </c>
      <c r="W75" s="3">
        <v>0</v>
      </c>
      <c r="X75" s="3">
        <v>0</v>
      </c>
      <c r="Y75" s="3">
        <v>0</v>
      </c>
      <c r="Z75" s="3">
        <v>0</v>
      </c>
      <c r="AA75" s="3">
        <v>0</v>
      </c>
      <c r="AB75" s="3">
        <v>0</v>
      </c>
      <c r="AC75" s="3">
        <v>0</v>
      </c>
      <c r="AE75" s="1" t="s">
        <v>1883</v>
      </c>
      <c r="AF75" s="1">
        <v>46</v>
      </c>
    </row>
    <row r="76" spans="1:32" s="1" customFormat="1" hidden="1" x14ac:dyDescent="0.25">
      <c r="A76" s="44" t="s">
        <v>1139</v>
      </c>
      <c r="B76" s="17" t="s">
        <v>1286</v>
      </c>
      <c r="C76" s="12" t="s">
        <v>1192</v>
      </c>
      <c r="D76" s="17" t="s">
        <v>1252</v>
      </c>
      <c r="E76" s="1" t="s">
        <v>181</v>
      </c>
      <c r="F76" s="1" t="s">
        <v>1527</v>
      </c>
      <c r="G76" s="1" t="s">
        <v>159</v>
      </c>
      <c r="H76" s="3">
        <v>6</v>
      </c>
      <c r="I76" s="1" t="s">
        <v>1776</v>
      </c>
      <c r="J76" s="1" t="s">
        <v>1773</v>
      </c>
      <c r="K76" s="1" t="s">
        <v>157</v>
      </c>
      <c r="L76" s="3">
        <v>2500</v>
      </c>
      <c r="O76" s="45"/>
      <c r="P76" s="45"/>
      <c r="Q76" s="45"/>
      <c r="R76" s="1" t="s">
        <v>158</v>
      </c>
      <c r="S76" s="3">
        <v>1</v>
      </c>
      <c r="T76" s="3">
        <v>1</v>
      </c>
      <c r="U76" s="3">
        <v>0</v>
      </c>
      <c r="V76" s="3">
        <v>0</v>
      </c>
      <c r="W76" s="3">
        <v>0</v>
      </c>
      <c r="X76" s="3">
        <v>0</v>
      </c>
      <c r="Y76" s="3">
        <v>0</v>
      </c>
      <c r="Z76" s="3">
        <v>0</v>
      </c>
      <c r="AA76" s="3">
        <v>0</v>
      </c>
      <c r="AB76" s="3">
        <v>0</v>
      </c>
      <c r="AC76" s="3">
        <v>0</v>
      </c>
      <c r="AE76" s="1" t="s">
        <v>1884</v>
      </c>
      <c r="AF76" s="1">
        <v>45</v>
      </c>
    </row>
    <row r="77" spans="1:32" s="1" customFormat="1" hidden="1" x14ac:dyDescent="0.25">
      <c r="A77" s="44" t="s">
        <v>1139</v>
      </c>
      <c r="B77" s="1" t="s">
        <v>1286</v>
      </c>
      <c r="C77" s="12" t="s">
        <v>1192</v>
      </c>
      <c r="D77" s="1" t="s">
        <v>1252</v>
      </c>
      <c r="E77" s="1" t="s">
        <v>560</v>
      </c>
      <c r="F77" s="1" t="s">
        <v>1527</v>
      </c>
      <c r="G77" s="1" t="s">
        <v>153</v>
      </c>
      <c r="H77" s="3">
        <v>6</v>
      </c>
      <c r="I77" s="1" t="s">
        <v>1776</v>
      </c>
      <c r="J77" s="1" t="s">
        <v>1773</v>
      </c>
      <c r="K77" s="1" t="s">
        <v>157</v>
      </c>
      <c r="L77" s="3">
        <v>2500</v>
      </c>
      <c r="M77" s="3">
        <v>1</v>
      </c>
      <c r="N77" s="1" t="s">
        <v>157</v>
      </c>
      <c r="O77" s="45"/>
      <c r="P77" s="45"/>
      <c r="Q77" s="45"/>
      <c r="R77" s="1" t="s">
        <v>158</v>
      </c>
      <c r="S77" s="3">
        <v>1</v>
      </c>
      <c r="T77" s="3">
        <v>1</v>
      </c>
      <c r="U77" s="3">
        <v>0</v>
      </c>
      <c r="V77" s="3">
        <v>0</v>
      </c>
      <c r="W77" s="3">
        <v>0</v>
      </c>
      <c r="X77" s="3">
        <v>0</v>
      </c>
      <c r="Y77" s="3">
        <v>0</v>
      </c>
      <c r="Z77" s="3">
        <v>0</v>
      </c>
      <c r="AA77" s="3">
        <v>0</v>
      </c>
      <c r="AB77" s="3">
        <v>0</v>
      </c>
      <c r="AC77" s="3">
        <v>0</v>
      </c>
      <c r="AE77" s="1" t="s">
        <v>1885</v>
      </c>
      <c r="AF77" s="1">
        <v>43</v>
      </c>
    </row>
    <row r="78" spans="1:32" s="1" customFormat="1" hidden="1" x14ac:dyDescent="0.25">
      <c r="A78" s="13" t="s">
        <v>1136</v>
      </c>
      <c r="B78" s="15" t="s">
        <v>1283</v>
      </c>
      <c r="C78" s="25" t="s">
        <v>1359</v>
      </c>
      <c r="D78" s="15" t="s">
        <v>1406</v>
      </c>
      <c r="E78" s="1" t="s">
        <v>1886</v>
      </c>
      <c r="F78" s="1" t="s">
        <v>1886</v>
      </c>
      <c r="G78" s="1" t="s">
        <v>153</v>
      </c>
      <c r="H78" s="1">
        <v>5</v>
      </c>
      <c r="I78" s="1" t="s">
        <v>1776</v>
      </c>
      <c r="J78" s="1" t="s">
        <v>1773</v>
      </c>
      <c r="K78" s="1" t="s">
        <v>1365</v>
      </c>
      <c r="L78" s="1">
        <v>600</v>
      </c>
      <c r="M78" s="1">
        <v>2</v>
      </c>
      <c r="N78" s="1" t="s">
        <v>1362</v>
      </c>
      <c r="O78" s="45">
        <v>4000</v>
      </c>
      <c r="P78" s="45">
        <v>5000</v>
      </c>
      <c r="Q78" s="45">
        <v>6000</v>
      </c>
      <c r="R78" s="1" t="s">
        <v>1887</v>
      </c>
      <c r="S78" s="1">
        <v>1</v>
      </c>
      <c r="T78" s="1">
        <v>0</v>
      </c>
      <c r="U78" s="1">
        <v>1</v>
      </c>
      <c r="V78" s="1">
        <v>0</v>
      </c>
      <c r="W78" s="1">
        <v>0</v>
      </c>
      <c r="X78" s="1">
        <v>0</v>
      </c>
      <c r="Y78" s="1">
        <v>1</v>
      </c>
      <c r="Z78" s="1">
        <v>0</v>
      </c>
      <c r="AA78" s="1">
        <v>0</v>
      </c>
      <c r="AB78" s="1">
        <v>0</v>
      </c>
      <c r="AC78" s="1">
        <v>0</v>
      </c>
      <c r="AD78" s="1" t="s">
        <v>1888</v>
      </c>
    </row>
    <row r="79" spans="1:32" s="1" customFormat="1" hidden="1" x14ac:dyDescent="0.25">
      <c r="A79" s="13" t="s">
        <v>1136</v>
      </c>
      <c r="B79" s="15" t="s">
        <v>1283</v>
      </c>
      <c r="C79" s="25" t="s">
        <v>1359</v>
      </c>
      <c r="D79" s="15" t="s">
        <v>1406</v>
      </c>
      <c r="E79" s="1" t="s">
        <v>1886</v>
      </c>
      <c r="F79" s="1" t="s">
        <v>1886</v>
      </c>
      <c r="G79" s="1" t="s">
        <v>153</v>
      </c>
      <c r="H79" s="1">
        <v>5</v>
      </c>
      <c r="I79" s="1" t="s">
        <v>1776</v>
      </c>
      <c r="J79" s="1" t="s">
        <v>1773</v>
      </c>
      <c r="K79" s="1" t="s">
        <v>1365</v>
      </c>
      <c r="L79" s="1">
        <v>700</v>
      </c>
      <c r="M79" s="1">
        <v>3</v>
      </c>
      <c r="N79" s="1" t="s">
        <v>1362</v>
      </c>
      <c r="O79" s="45">
        <v>3500</v>
      </c>
      <c r="P79" s="45">
        <v>4500</v>
      </c>
      <c r="Q79" s="45">
        <v>5500</v>
      </c>
      <c r="R79" s="1" t="s">
        <v>1889</v>
      </c>
      <c r="S79" s="1">
        <v>1</v>
      </c>
      <c r="T79" s="1">
        <v>1</v>
      </c>
      <c r="U79" s="1">
        <v>1</v>
      </c>
      <c r="V79" s="1">
        <v>0</v>
      </c>
      <c r="W79" s="1">
        <v>0</v>
      </c>
      <c r="X79" s="1">
        <v>0</v>
      </c>
      <c r="Y79" s="1">
        <v>0</v>
      </c>
      <c r="Z79" s="1">
        <v>0</v>
      </c>
      <c r="AA79" s="1">
        <v>0</v>
      </c>
      <c r="AB79" s="1">
        <v>0</v>
      </c>
      <c r="AC79" s="1">
        <v>0</v>
      </c>
    </row>
    <row r="80" spans="1:32" s="1" customFormat="1" hidden="1" x14ac:dyDescent="0.25">
      <c r="A80" s="13" t="s">
        <v>1136</v>
      </c>
      <c r="B80" s="15" t="s">
        <v>1283</v>
      </c>
      <c r="C80" s="25" t="s">
        <v>1165</v>
      </c>
      <c r="D80" s="15" t="s">
        <v>1224</v>
      </c>
      <c r="E80" s="1" t="s">
        <v>1890</v>
      </c>
      <c r="F80" s="1" t="s">
        <v>1890</v>
      </c>
      <c r="G80" s="1" t="s">
        <v>153</v>
      </c>
      <c r="H80" s="1">
        <v>6</v>
      </c>
      <c r="I80" s="1" t="s">
        <v>1776</v>
      </c>
      <c r="J80" s="1" t="s">
        <v>1773</v>
      </c>
      <c r="K80" s="1" t="s">
        <v>1365</v>
      </c>
      <c r="L80" s="1">
        <v>1000</v>
      </c>
      <c r="M80" s="1">
        <v>3</v>
      </c>
      <c r="N80" s="1" t="s">
        <v>1362</v>
      </c>
      <c r="O80" s="45">
        <v>6000</v>
      </c>
      <c r="P80" s="45">
        <v>7000</v>
      </c>
      <c r="Q80" s="45">
        <v>8500</v>
      </c>
      <c r="R80" s="1" t="s">
        <v>1891</v>
      </c>
      <c r="S80" s="1">
        <v>1</v>
      </c>
      <c r="T80" s="1">
        <v>0</v>
      </c>
      <c r="U80" s="1">
        <v>1</v>
      </c>
      <c r="V80" s="1">
        <v>0</v>
      </c>
      <c r="W80" s="1">
        <v>0</v>
      </c>
      <c r="X80" s="1">
        <v>0</v>
      </c>
      <c r="Y80" s="1">
        <v>0</v>
      </c>
      <c r="Z80" s="1">
        <v>0</v>
      </c>
      <c r="AA80" s="1">
        <v>0</v>
      </c>
      <c r="AB80" s="1">
        <v>0</v>
      </c>
      <c r="AC80" s="1">
        <v>0</v>
      </c>
      <c r="AD80" s="1" t="s">
        <v>1829</v>
      </c>
    </row>
    <row r="81" spans="1:32" s="1" customFormat="1" hidden="1" x14ac:dyDescent="0.25">
      <c r="A81" s="13" t="s">
        <v>1136</v>
      </c>
      <c r="B81" s="15" t="s">
        <v>1283</v>
      </c>
      <c r="C81" s="25" t="s">
        <v>1359</v>
      </c>
      <c r="D81" s="15" t="s">
        <v>1406</v>
      </c>
      <c r="E81" s="1" t="s">
        <v>1892</v>
      </c>
      <c r="F81" s="1" t="s">
        <v>1892</v>
      </c>
      <c r="G81" s="1" t="s">
        <v>153</v>
      </c>
      <c r="H81" s="1">
        <v>5</v>
      </c>
      <c r="I81" s="1" t="s">
        <v>1776</v>
      </c>
      <c r="J81" s="1" t="s">
        <v>1773</v>
      </c>
      <c r="K81" s="1" t="s">
        <v>1365</v>
      </c>
      <c r="L81" s="1">
        <v>500</v>
      </c>
      <c r="M81" s="1">
        <v>1</v>
      </c>
      <c r="N81" s="1" t="s">
        <v>1362</v>
      </c>
      <c r="O81" s="45">
        <v>3500</v>
      </c>
      <c r="P81" s="45">
        <v>5000</v>
      </c>
      <c r="Q81" s="45">
        <v>4000</v>
      </c>
      <c r="R81" s="1" t="s">
        <v>1887</v>
      </c>
      <c r="S81" s="1">
        <v>1</v>
      </c>
      <c r="T81" s="1">
        <v>0</v>
      </c>
      <c r="U81" s="1">
        <v>1</v>
      </c>
      <c r="V81" s="1">
        <v>0</v>
      </c>
      <c r="W81" s="1">
        <v>0</v>
      </c>
      <c r="X81" s="1">
        <v>0</v>
      </c>
      <c r="Y81" s="1">
        <v>1</v>
      </c>
      <c r="Z81" s="1">
        <v>0</v>
      </c>
      <c r="AA81" s="1">
        <v>0</v>
      </c>
      <c r="AB81" s="1">
        <v>0</v>
      </c>
      <c r="AC81" s="1">
        <v>0</v>
      </c>
      <c r="AD81" s="1" t="s">
        <v>1893</v>
      </c>
    </row>
    <row r="82" spans="1:32" s="1" customFormat="1" hidden="1" x14ac:dyDescent="0.25">
      <c r="A82" s="13" t="s">
        <v>1136</v>
      </c>
      <c r="B82" s="15" t="s">
        <v>1283</v>
      </c>
      <c r="C82" s="25" t="s">
        <v>1373</v>
      </c>
      <c r="D82" s="15" t="s">
        <v>1407</v>
      </c>
      <c r="E82" s="1" t="s">
        <v>1894</v>
      </c>
      <c r="F82" s="1" t="s">
        <v>1894</v>
      </c>
      <c r="G82" s="1" t="s">
        <v>153</v>
      </c>
      <c r="H82" s="1">
        <v>14</v>
      </c>
      <c r="I82" s="1" t="s">
        <v>1776</v>
      </c>
      <c r="J82" s="1" t="s">
        <v>1773</v>
      </c>
      <c r="K82" s="1" t="s">
        <v>1895</v>
      </c>
      <c r="L82" s="1">
        <v>500</v>
      </c>
      <c r="M82" s="1">
        <v>1.5</v>
      </c>
      <c r="N82" s="1" t="s">
        <v>1362</v>
      </c>
      <c r="O82" s="45">
        <v>9000</v>
      </c>
      <c r="P82" s="45">
        <v>10000</v>
      </c>
      <c r="Q82" s="45">
        <v>11000</v>
      </c>
      <c r="R82" s="1" t="s">
        <v>1896</v>
      </c>
      <c r="S82" s="1">
        <v>0</v>
      </c>
      <c r="T82" s="1">
        <v>0</v>
      </c>
      <c r="U82" s="1">
        <v>0</v>
      </c>
      <c r="V82" s="1">
        <v>0</v>
      </c>
      <c r="W82" s="1">
        <v>0</v>
      </c>
      <c r="X82" s="1">
        <v>0</v>
      </c>
      <c r="Y82" s="1">
        <v>0</v>
      </c>
      <c r="Z82" s="1">
        <v>1</v>
      </c>
      <c r="AA82" s="1">
        <v>0</v>
      </c>
      <c r="AB82" s="1">
        <v>0</v>
      </c>
      <c r="AC82" s="1">
        <v>0</v>
      </c>
      <c r="AD82" s="1" t="s">
        <v>1897</v>
      </c>
    </row>
    <row r="83" spans="1:32" s="1" customFormat="1" hidden="1" x14ac:dyDescent="0.25">
      <c r="A83" s="13" t="s">
        <v>1136</v>
      </c>
      <c r="B83" s="15" t="s">
        <v>1283</v>
      </c>
      <c r="C83" s="25" t="s">
        <v>1383</v>
      </c>
      <c r="D83" s="15" t="s">
        <v>1408</v>
      </c>
      <c r="E83" s="1" t="s">
        <v>1898</v>
      </c>
      <c r="F83" s="1" t="s">
        <v>1898</v>
      </c>
      <c r="G83" s="1" t="s">
        <v>153</v>
      </c>
      <c r="H83" s="1">
        <v>2</v>
      </c>
      <c r="I83" s="1" t="s">
        <v>1776</v>
      </c>
      <c r="J83" s="1" t="s">
        <v>1773</v>
      </c>
      <c r="K83" s="1" t="s">
        <v>1365</v>
      </c>
      <c r="L83" s="1">
        <v>2300</v>
      </c>
      <c r="M83" s="1">
        <v>5</v>
      </c>
      <c r="N83" s="1" t="s">
        <v>1362</v>
      </c>
      <c r="O83" s="45">
        <v>2500</v>
      </c>
      <c r="P83" s="45">
        <v>3500</v>
      </c>
      <c r="Q83" s="45">
        <v>5000</v>
      </c>
      <c r="R83" s="1" t="s">
        <v>1411</v>
      </c>
      <c r="S83" s="1">
        <v>1</v>
      </c>
      <c r="T83" s="1">
        <v>1</v>
      </c>
      <c r="U83" s="1">
        <v>0</v>
      </c>
      <c r="V83" s="1">
        <v>0</v>
      </c>
      <c r="W83" s="1">
        <v>0</v>
      </c>
      <c r="X83" s="1">
        <v>0</v>
      </c>
      <c r="Y83" s="1">
        <v>0</v>
      </c>
      <c r="Z83" s="1">
        <v>0</v>
      </c>
      <c r="AA83" s="1">
        <v>0</v>
      </c>
      <c r="AB83" s="1">
        <v>0</v>
      </c>
      <c r="AC83" s="1">
        <v>0</v>
      </c>
    </row>
    <row r="84" spans="1:32" s="1" customFormat="1" hidden="1" x14ac:dyDescent="0.25">
      <c r="A84" s="13" t="s">
        <v>1136</v>
      </c>
      <c r="B84" s="15" t="s">
        <v>1283</v>
      </c>
      <c r="C84" s="25" t="s">
        <v>1383</v>
      </c>
      <c r="D84" s="15" t="s">
        <v>1408</v>
      </c>
      <c r="E84" s="1" t="s">
        <v>1898</v>
      </c>
      <c r="F84" s="1" t="s">
        <v>1898</v>
      </c>
      <c r="G84" s="1" t="s">
        <v>153</v>
      </c>
      <c r="H84" s="1">
        <v>2.5</v>
      </c>
      <c r="I84" s="1" t="s">
        <v>1776</v>
      </c>
      <c r="J84" s="1" t="s">
        <v>1773</v>
      </c>
      <c r="K84" s="1" t="s">
        <v>1365</v>
      </c>
      <c r="L84" s="1">
        <v>2000</v>
      </c>
      <c r="M84" s="1">
        <v>5</v>
      </c>
      <c r="N84" s="1" t="s">
        <v>1362</v>
      </c>
      <c r="O84" s="45">
        <v>2500</v>
      </c>
      <c r="P84" s="45">
        <v>3500</v>
      </c>
      <c r="Q84" s="45">
        <v>6000</v>
      </c>
      <c r="R84" s="1" t="s">
        <v>1899</v>
      </c>
      <c r="S84" s="1">
        <v>0</v>
      </c>
      <c r="T84" s="1">
        <v>1</v>
      </c>
      <c r="U84" s="1">
        <v>1</v>
      </c>
      <c r="V84" s="1">
        <v>0</v>
      </c>
      <c r="W84" s="1">
        <v>0</v>
      </c>
      <c r="X84" s="1">
        <v>0</v>
      </c>
      <c r="Y84" s="1">
        <v>0</v>
      </c>
      <c r="Z84" s="1">
        <v>0</v>
      </c>
      <c r="AA84" s="1">
        <v>0</v>
      </c>
      <c r="AB84" s="1">
        <v>0</v>
      </c>
      <c r="AC84" s="1">
        <v>0</v>
      </c>
    </row>
    <row r="85" spans="1:32" s="1" customFormat="1" hidden="1" x14ac:dyDescent="0.25">
      <c r="A85" s="13" t="s">
        <v>1136</v>
      </c>
      <c r="B85" s="15" t="s">
        <v>1283</v>
      </c>
      <c r="C85" s="25" t="s">
        <v>1373</v>
      </c>
      <c r="D85" s="15" t="s">
        <v>1407</v>
      </c>
      <c r="E85" s="1" t="s">
        <v>1900</v>
      </c>
      <c r="F85" s="1" t="s">
        <v>1900</v>
      </c>
      <c r="G85" s="1" t="s">
        <v>153</v>
      </c>
      <c r="H85" s="1">
        <v>5</v>
      </c>
      <c r="I85" s="1" t="s">
        <v>1776</v>
      </c>
      <c r="J85" s="1" t="s">
        <v>1773</v>
      </c>
      <c r="K85" s="1" t="s">
        <v>1895</v>
      </c>
      <c r="L85" s="1">
        <v>550</v>
      </c>
      <c r="M85" s="1">
        <v>2</v>
      </c>
      <c r="N85" s="1" t="s">
        <v>1362</v>
      </c>
      <c r="O85" s="45">
        <v>3500</v>
      </c>
      <c r="P85" s="45">
        <v>4000</v>
      </c>
      <c r="Q85" s="45">
        <v>5000</v>
      </c>
      <c r="R85" s="1" t="s">
        <v>1895</v>
      </c>
      <c r="S85" s="1">
        <v>0</v>
      </c>
      <c r="T85" s="1">
        <v>0</v>
      </c>
      <c r="U85" s="1">
        <v>0</v>
      </c>
      <c r="V85" s="1">
        <v>0</v>
      </c>
      <c r="W85" s="1">
        <v>0</v>
      </c>
      <c r="X85" s="1">
        <v>0</v>
      </c>
      <c r="Y85" s="1">
        <v>0</v>
      </c>
      <c r="Z85" s="1">
        <v>0</v>
      </c>
      <c r="AA85" s="1">
        <v>1</v>
      </c>
      <c r="AB85" s="1">
        <v>0</v>
      </c>
      <c r="AC85" s="1">
        <v>0</v>
      </c>
      <c r="AD85" s="1" t="s">
        <v>1829</v>
      </c>
    </row>
    <row r="86" spans="1:32" s="1" customFormat="1" hidden="1" x14ac:dyDescent="0.25">
      <c r="A86" s="13" t="s">
        <v>1136</v>
      </c>
      <c r="B86" s="15" t="s">
        <v>1283</v>
      </c>
      <c r="C86" s="25" t="s">
        <v>1165</v>
      </c>
      <c r="D86" s="15" t="s">
        <v>1224</v>
      </c>
      <c r="E86" s="1" t="s">
        <v>1901</v>
      </c>
      <c r="F86" s="1" t="s">
        <v>1901</v>
      </c>
      <c r="G86" s="1" t="s">
        <v>153</v>
      </c>
      <c r="H86" s="1">
        <v>5</v>
      </c>
      <c r="I86" s="1" t="s">
        <v>1776</v>
      </c>
      <c r="J86" s="1" t="s">
        <v>1773</v>
      </c>
      <c r="K86" s="1" t="s">
        <v>1365</v>
      </c>
      <c r="L86" s="1">
        <v>1500</v>
      </c>
      <c r="M86" s="1">
        <v>4</v>
      </c>
      <c r="N86" s="1" t="s">
        <v>1362</v>
      </c>
      <c r="O86" s="45">
        <v>6000</v>
      </c>
      <c r="P86" s="45">
        <v>7000</v>
      </c>
      <c r="Q86" s="45">
        <v>8000</v>
      </c>
      <c r="R86" s="1" t="s">
        <v>1902</v>
      </c>
      <c r="S86" s="1">
        <v>1</v>
      </c>
      <c r="T86" s="1">
        <v>1</v>
      </c>
      <c r="U86" s="1">
        <v>1</v>
      </c>
      <c r="V86" s="1">
        <v>0</v>
      </c>
      <c r="W86" s="1">
        <v>0</v>
      </c>
      <c r="X86" s="1">
        <v>0</v>
      </c>
      <c r="Y86" s="1">
        <v>0</v>
      </c>
      <c r="Z86" s="1">
        <v>0</v>
      </c>
      <c r="AA86" s="1">
        <v>0</v>
      </c>
      <c r="AB86" s="1">
        <v>0</v>
      </c>
      <c r="AC86" s="1">
        <v>0</v>
      </c>
      <c r="AD86" s="1" t="s">
        <v>1903</v>
      </c>
    </row>
    <row r="87" spans="1:32" s="1" customFormat="1" hidden="1" x14ac:dyDescent="0.25">
      <c r="A87" s="13" t="s">
        <v>1136</v>
      </c>
      <c r="B87" s="15" t="s">
        <v>1283</v>
      </c>
      <c r="C87" s="25" t="s">
        <v>1165</v>
      </c>
      <c r="D87" s="15" t="s">
        <v>1224</v>
      </c>
      <c r="E87" s="1" t="s">
        <v>1904</v>
      </c>
      <c r="F87" s="1" t="s">
        <v>1904</v>
      </c>
      <c r="G87" s="1" t="s">
        <v>153</v>
      </c>
      <c r="H87" s="1">
        <v>5</v>
      </c>
      <c r="I87" s="1" t="s">
        <v>1776</v>
      </c>
      <c r="J87" s="1" t="s">
        <v>1773</v>
      </c>
      <c r="K87" s="1" t="s">
        <v>1365</v>
      </c>
      <c r="L87" s="1">
        <v>1500</v>
      </c>
      <c r="M87" s="1">
        <v>1</v>
      </c>
      <c r="N87" s="1" t="s">
        <v>1362</v>
      </c>
      <c r="O87" s="45">
        <v>5500</v>
      </c>
      <c r="P87" s="45">
        <v>6500</v>
      </c>
      <c r="Q87" s="45">
        <v>7500</v>
      </c>
      <c r="R87" s="1" t="s">
        <v>1896</v>
      </c>
      <c r="S87" s="1">
        <v>0</v>
      </c>
      <c r="T87" s="1">
        <v>0</v>
      </c>
      <c r="U87" s="1">
        <v>0</v>
      </c>
      <c r="V87" s="1">
        <v>0</v>
      </c>
      <c r="W87" s="1">
        <v>0</v>
      </c>
      <c r="X87" s="1">
        <v>0</v>
      </c>
      <c r="Y87" s="1">
        <v>0</v>
      </c>
      <c r="Z87" s="1">
        <v>1</v>
      </c>
      <c r="AA87" s="1">
        <v>0</v>
      </c>
      <c r="AB87" s="1">
        <v>0</v>
      </c>
      <c r="AC87" s="1">
        <v>0</v>
      </c>
      <c r="AD87" s="1" t="s">
        <v>1905</v>
      </c>
    </row>
    <row r="88" spans="1:32" s="1" customFormat="1" hidden="1" x14ac:dyDescent="0.25">
      <c r="A88" s="13" t="s">
        <v>1136</v>
      </c>
      <c r="B88" s="15" t="s">
        <v>1283</v>
      </c>
      <c r="C88" s="25" t="s">
        <v>1383</v>
      </c>
      <c r="D88" s="15" t="s">
        <v>1408</v>
      </c>
      <c r="E88" s="1" t="s">
        <v>1906</v>
      </c>
      <c r="F88" s="1" t="s">
        <v>1906</v>
      </c>
      <c r="G88" s="1" t="s">
        <v>153</v>
      </c>
      <c r="H88" s="1">
        <v>6</v>
      </c>
      <c r="I88" s="1" t="s">
        <v>1776</v>
      </c>
      <c r="J88" s="1" t="s">
        <v>1773</v>
      </c>
      <c r="K88" s="1" t="s">
        <v>1365</v>
      </c>
      <c r="L88" s="1">
        <v>1500</v>
      </c>
      <c r="M88" s="1">
        <v>10</v>
      </c>
      <c r="N88" s="1" t="s">
        <v>1362</v>
      </c>
      <c r="O88" s="45">
        <v>7000</v>
      </c>
      <c r="P88" s="45">
        <v>1000</v>
      </c>
      <c r="Q88" s="45"/>
      <c r="R88" s="1" t="s">
        <v>1487</v>
      </c>
      <c r="S88" s="1">
        <v>0</v>
      </c>
      <c r="T88" s="1">
        <v>1</v>
      </c>
      <c r="U88" s="1">
        <v>1</v>
      </c>
      <c r="V88" s="1">
        <v>0</v>
      </c>
      <c r="W88" s="1">
        <v>0</v>
      </c>
      <c r="X88" s="1">
        <v>0</v>
      </c>
      <c r="Y88" s="1">
        <v>1</v>
      </c>
      <c r="Z88" s="1">
        <v>0</v>
      </c>
      <c r="AA88" s="1">
        <v>0</v>
      </c>
      <c r="AB88" s="1">
        <v>0</v>
      </c>
      <c r="AC88" s="1">
        <v>0</v>
      </c>
      <c r="AD88" s="1" t="s">
        <v>1907</v>
      </c>
    </row>
    <row r="89" spans="1:32" s="1" customFormat="1" hidden="1" x14ac:dyDescent="0.25">
      <c r="A89" s="13" t="s">
        <v>1136</v>
      </c>
      <c r="B89" s="15" t="s">
        <v>1283</v>
      </c>
      <c r="C89" s="25" t="s">
        <v>1373</v>
      </c>
      <c r="D89" s="15" t="s">
        <v>1407</v>
      </c>
      <c r="E89" s="1" t="s">
        <v>1908</v>
      </c>
      <c r="F89" s="1" t="s">
        <v>1908</v>
      </c>
      <c r="G89" s="1" t="s">
        <v>153</v>
      </c>
      <c r="H89" s="1">
        <v>4.7</v>
      </c>
      <c r="I89" s="1" t="s">
        <v>1776</v>
      </c>
      <c r="J89" s="1" t="s">
        <v>1773</v>
      </c>
      <c r="K89" s="1" t="s">
        <v>1365</v>
      </c>
      <c r="L89" s="1">
        <v>600</v>
      </c>
      <c r="M89" s="1">
        <v>5</v>
      </c>
      <c r="N89" s="1" t="s">
        <v>1362</v>
      </c>
      <c r="O89" s="45">
        <v>4000</v>
      </c>
      <c r="P89" s="45">
        <v>5000</v>
      </c>
      <c r="Q89" s="45">
        <v>6500</v>
      </c>
      <c r="R89" s="1" t="s">
        <v>1909</v>
      </c>
      <c r="S89" s="1">
        <v>1</v>
      </c>
      <c r="T89" s="1">
        <v>1</v>
      </c>
      <c r="U89" s="1">
        <v>0</v>
      </c>
      <c r="V89" s="1">
        <v>0</v>
      </c>
      <c r="W89" s="1">
        <v>0</v>
      </c>
      <c r="X89" s="1">
        <v>0</v>
      </c>
      <c r="Y89" s="1">
        <v>1</v>
      </c>
      <c r="Z89" s="1">
        <v>0</v>
      </c>
      <c r="AA89" s="1">
        <v>0</v>
      </c>
      <c r="AB89" s="1">
        <v>0</v>
      </c>
      <c r="AC89" s="1">
        <v>0</v>
      </c>
      <c r="AD89" s="1" t="s">
        <v>1910</v>
      </c>
    </row>
    <row r="90" spans="1:32" s="1" customFormat="1" hidden="1" x14ac:dyDescent="0.25">
      <c r="A90" s="44" t="s">
        <v>1144</v>
      </c>
      <c r="B90" s="1" t="s">
        <v>1292</v>
      </c>
      <c r="C90" s="12" t="s">
        <v>1742</v>
      </c>
      <c r="D90" s="1" t="s">
        <v>1274</v>
      </c>
      <c r="E90" s="1" t="s">
        <v>1911</v>
      </c>
      <c r="F90" s="1" t="s">
        <v>1911</v>
      </c>
      <c r="G90" s="1" t="s">
        <v>153</v>
      </c>
      <c r="H90" s="3">
        <v>8</v>
      </c>
      <c r="I90" s="1" t="s">
        <v>1776</v>
      </c>
      <c r="J90" s="1" t="s">
        <v>1773</v>
      </c>
      <c r="K90" s="1" t="s">
        <v>157</v>
      </c>
      <c r="L90" s="3">
        <v>1500</v>
      </c>
      <c r="M90" s="3">
        <v>5</v>
      </c>
      <c r="N90" s="1" t="s">
        <v>154</v>
      </c>
      <c r="O90" s="45">
        <v>2000</v>
      </c>
      <c r="P90" s="45"/>
      <c r="Q90" s="45"/>
      <c r="R90" s="1" t="s">
        <v>178</v>
      </c>
      <c r="S90" s="3">
        <v>1</v>
      </c>
      <c r="T90" s="3">
        <v>0</v>
      </c>
      <c r="U90" s="3">
        <v>0</v>
      </c>
      <c r="V90" s="3">
        <v>0</v>
      </c>
      <c r="W90" s="3">
        <v>0</v>
      </c>
      <c r="X90" s="3">
        <v>0</v>
      </c>
      <c r="Y90" s="3">
        <v>1</v>
      </c>
      <c r="Z90" s="3">
        <v>0</v>
      </c>
      <c r="AA90" s="3">
        <v>0</v>
      </c>
      <c r="AB90" s="3">
        <v>0</v>
      </c>
      <c r="AC90" s="3">
        <v>0</v>
      </c>
      <c r="AE90" s="1" t="s">
        <v>881</v>
      </c>
      <c r="AF90" s="1">
        <v>106</v>
      </c>
    </row>
    <row r="91" spans="1:32" s="1" customFormat="1" hidden="1" x14ac:dyDescent="0.25">
      <c r="A91" s="44" t="s">
        <v>1144</v>
      </c>
      <c r="B91" s="1" t="s">
        <v>1292</v>
      </c>
      <c r="C91" s="12" t="s">
        <v>1213</v>
      </c>
      <c r="D91" s="1" t="s">
        <v>1275</v>
      </c>
      <c r="E91" s="1" t="s">
        <v>1912</v>
      </c>
      <c r="F91" s="1" t="s">
        <v>1912</v>
      </c>
      <c r="G91" s="1" t="s">
        <v>159</v>
      </c>
      <c r="H91" s="3">
        <v>5</v>
      </c>
      <c r="I91" s="1" t="s">
        <v>1776</v>
      </c>
      <c r="J91" s="1" t="s">
        <v>1773</v>
      </c>
      <c r="K91" s="1" t="s">
        <v>157</v>
      </c>
      <c r="L91" s="3">
        <v>1500</v>
      </c>
      <c r="M91" s="3">
        <v>3</v>
      </c>
      <c r="N91" s="1" t="s">
        <v>154</v>
      </c>
      <c r="O91" s="45">
        <v>500</v>
      </c>
      <c r="P91" s="45"/>
      <c r="Q91" s="45"/>
      <c r="R91" s="1" t="s">
        <v>249</v>
      </c>
      <c r="S91" s="3">
        <v>0</v>
      </c>
      <c r="T91" s="3">
        <v>0</v>
      </c>
      <c r="U91" s="3">
        <v>0</v>
      </c>
      <c r="V91" s="3">
        <v>0</v>
      </c>
      <c r="W91" s="3">
        <v>0</v>
      </c>
      <c r="X91" s="3">
        <v>0</v>
      </c>
      <c r="Y91" s="3">
        <v>0</v>
      </c>
      <c r="Z91" s="3">
        <v>0</v>
      </c>
      <c r="AA91" s="3">
        <v>0</v>
      </c>
      <c r="AB91" s="3">
        <v>1</v>
      </c>
      <c r="AC91" s="3">
        <v>0</v>
      </c>
      <c r="AE91" s="1" t="s">
        <v>884</v>
      </c>
      <c r="AF91" s="1">
        <v>107</v>
      </c>
    </row>
    <row r="92" spans="1:32" s="1" customFormat="1" hidden="1" x14ac:dyDescent="0.25">
      <c r="A92" s="13" t="s">
        <v>1743</v>
      </c>
      <c r="B92" s="15" t="s">
        <v>1289</v>
      </c>
      <c r="C92" s="25" t="s">
        <v>1203</v>
      </c>
      <c r="D92" s="15" t="s">
        <v>1264</v>
      </c>
      <c r="E92" s="1" t="s">
        <v>1913</v>
      </c>
      <c r="F92" s="1" t="s">
        <v>1913</v>
      </c>
      <c r="G92" s="1" t="s">
        <v>159</v>
      </c>
      <c r="H92" s="1">
        <v>3</v>
      </c>
      <c r="I92" s="1" t="s">
        <v>1776</v>
      </c>
      <c r="J92" s="1" t="s">
        <v>1773</v>
      </c>
      <c r="K92" s="1" t="s">
        <v>1365</v>
      </c>
      <c r="L92" s="1">
        <v>1000</v>
      </c>
      <c r="M92" s="1">
        <v>2</v>
      </c>
      <c r="N92" s="1" t="s">
        <v>1362</v>
      </c>
      <c r="O92" s="45">
        <v>3000</v>
      </c>
      <c r="P92" s="45">
        <v>6000</v>
      </c>
      <c r="Q92" s="45">
        <v>8800</v>
      </c>
      <c r="R92" s="1" t="s">
        <v>1914</v>
      </c>
      <c r="S92" s="1">
        <v>0</v>
      </c>
      <c r="T92" s="1">
        <v>0</v>
      </c>
      <c r="U92" s="1">
        <v>0</v>
      </c>
      <c r="V92" s="1">
        <v>1</v>
      </c>
      <c r="W92" s="1">
        <v>1</v>
      </c>
      <c r="X92" s="1">
        <v>0</v>
      </c>
      <c r="Y92" s="1">
        <v>1</v>
      </c>
      <c r="Z92" s="1">
        <v>0</v>
      </c>
      <c r="AA92" s="1">
        <v>0</v>
      </c>
      <c r="AB92" s="1">
        <v>0</v>
      </c>
      <c r="AC92" s="1">
        <v>0</v>
      </c>
      <c r="AD92" s="1" t="s">
        <v>1829</v>
      </c>
    </row>
    <row r="93" spans="1:32" s="1" customFormat="1" hidden="1" x14ac:dyDescent="0.25">
      <c r="A93" s="13" t="s">
        <v>1743</v>
      </c>
      <c r="B93" s="15" t="s">
        <v>1289</v>
      </c>
      <c r="C93" s="25" t="s">
        <v>1396</v>
      </c>
      <c r="D93" s="15" t="s">
        <v>1265</v>
      </c>
      <c r="E93" s="1" t="s">
        <v>1915</v>
      </c>
      <c r="F93" s="1" t="s">
        <v>1915</v>
      </c>
      <c r="G93" s="1" t="s">
        <v>153</v>
      </c>
      <c r="H93" s="1">
        <v>5</v>
      </c>
      <c r="I93" s="1" t="s">
        <v>1776</v>
      </c>
      <c r="J93" s="1" t="s">
        <v>1773</v>
      </c>
      <c r="K93" s="1" t="s">
        <v>1365</v>
      </c>
      <c r="L93" s="1">
        <v>1250</v>
      </c>
      <c r="M93" s="1">
        <v>7</v>
      </c>
      <c r="N93" s="1" t="s">
        <v>1362</v>
      </c>
      <c r="O93" s="45">
        <v>3700</v>
      </c>
      <c r="P93" s="45">
        <v>7100</v>
      </c>
      <c r="Q93" s="45">
        <v>10200</v>
      </c>
      <c r="R93" s="1" t="s">
        <v>1916</v>
      </c>
      <c r="S93" s="1">
        <v>1</v>
      </c>
      <c r="T93" s="1">
        <v>0</v>
      </c>
      <c r="U93" s="1">
        <v>1</v>
      </c>
      <c r="V93" s="1">
        <v>0</v>
      </c>
      <c r="W93" s="1">
        <v>0</v>
      </c>
      <c r="X93" s="1">
        <v>0</v>
      </c>
      <c r="Y93" s="1">
        <v>1</v>
      </c>
      <c r="Z93" s="1">
        <v>0</v>
      </c>
      <c r="AA93" s="1">
        <v>0</v>
      </c>
      <c r="AB93" s="1">
        <v>0</v>
      </c>
      <c r="AC93" s="1">
        <v>0</v>
      </c>
      <c r="AD93" s="1" t="s">
        <v>1917</v>
      </c>
    </row>
    <row r="94" spans="1:32" s="1" customFormat="1" hidden="1" x14ac:dyDescent="0.25">
      <c r="A94" s="13" t="s">
        <v>1743</v>
      </c>
      <c r="B94" s="15" t="s">
        <v>1289</v>
      </c>
      <c r="C94" s="25" t="s">
        <v>1396</v>
      </c>
      <c r="D94" s="15" t="s">
        <v>1265</v>
      </c>
      <c r="E94" s="1" t="s">
        <v>1918</v>
      </c>
      <c r="F94" s="1" t="s">
        <v>1918</v>
      </c>
      <c r="G94" s="1" t="s">
        <v>153</v>
      </c>
      <c r="H94" s="1">
        <v>5</v>
      </c>
      <c r="I94" s="1" t="s">
        <v>1776</v>
      </c>
      <c r="J94" s="1" t="s">
        <v>1773</v>
      </c>
      <c r="K94" s="1" t="s">
        <v>1365</v>
      </c>
      <c r="L94" s="1">
        <v>1050</v>
      </c>
      <c r="M94" s="1">
        <v>3</v>
      </c>
      <c r="N94" s="1" t="s">
        <v>1362</v>
      </c>
      <c r="O94" s="45">
        <v>3200</v>
      </c>
      <c r="P94" s="45">
        <v>6150</v>
      </c>
      <c r="Q94" s="45">
        <v>9000</v>
      </c>
      <c r="R94" s="1" t="s">
        <v>1919</v>
      </c>
      <c r="S94" s="1">
        <v>1</v>
      </c>
      <c r="T94" s="1">
        <v>0</v>
      </c>
      <c r="U94" s="1">
        <v>1</v>
      </c>
      <c r="V94" s="1">
        <v>0</v>
      </c>
      <c r="W94" s="1">
        <v>0</v>
      </c>
      <c r="X94" s="1">
        <v>0</v>
      </c>
      <c r="Y94" s="1">
        <v>0</v>
      </c>
      <c r="Z94" s="1">
        <v>0</v>
      </c>
      <c r="AA94" s="1">
        <v>0</v>
      </c>
      <c r="AB94" s="1">
        <v>0</v>
      </c>
      <c r="AC94" s="1">
        <v>0</v>
      </c>
      <c r="AD94" s="1" t="s">
        <v>1829</v>
      </c>
    </row>
    <row r="95" spans="1:32" s="1" customFormat="1" hidden="1" x14ac:dyDescent="0.25">
      <c r="A95" s="13" t="s">
        <v>1743</v>
      </c>
      <c r="B95" s="15" t="s">
        <v>1289</v>
      </c>
      <c r="C95" s="25" t="s">
        <v>1203</v>
      </c>
      <c r="D95" s="15" t="s">
        <v>1264</v>
      </c>
      <c r="E95" s="1" t="s">
        <v>1920</v>
      </c>
      <c r="F95" s="1" t="s">
        <v>1920</v>
      </c>
      <c r="G95" s="1" t="s">
        <v>153</v>
      </c>
      <c r="H95" s="1">
        <v>5</v>
      </c>
      <c r="I95" s="1" t="s">
        <v>1776</v>
      </c>
      <c r="J95" s="1" t="s">
        <v>1773</v>
      </c>
      <c r="K95" s="1" t="s">
        <v>1365</v>
      </c>
      <c r="L95" s="1">
        <v>1300</v>
      </c>
      <c r="M95" s="1">
        <v>8</v>
      </c>
      <c r="N95" s="1" t="s">
        <v>1362</v>
      </c>
      <c r="O95" s="45">
        <v>3800</v>
      </c>
      <c r="P95" s="45">
        <v>7400</v>
      </c>
      <c r="Q95" s="45">
        <v>10500</v>
      </c>
      <c r="R95" s="1" t="s">
        <v>1413</v>
      </c>
      <c r="S95" s="1">
        <v>0</v>
      </c>
      <c r="T95" s="1">
        <v>1</v>
      </c>
      <c r="U95" s="1">
        <v>0</v>
      </c>
      <c r="V95" s="1">
        <v>0</v>
      </c>
      <c r="W95" s="1">
        <v>1</v>
      </c>
      <c r="X95" s="1">
        <v>0</v>
      </c>
      <c r="Y95" s="1">
        <v>1</v>
      </c>
      <c r="Z95" s="1">
        <v>0</v>
      </c>
      <c r="AA95" s="1">
        <v>0</v>
      </c>
      <c r="AB95" s="1">
        <v>0</v>
      </c>
      <c r="AC95" s="1">
        <v>0</v>
      </c>
      <c r="AD95" s="1" t="s">
        <v>1829</v>
      </c>
    </row>
    <row r="96" spans="1:32" s="1" customFormat="1" x14ac:dyDescent="0.25">
      <c r="A96" s="44" t="s">
        <v>1141</v>
      </c>
      <c r="B96" s="1" t="s">
        <v>1289</v>
      </c>
      <c r="C96" s="12" t="s">
        <v>1204</v>
      </c>
      <c r="D96" s="1" t="s">
        <v>1265</v>
      </c>
      <c r="E96" s="1" t="s">
        <v>1921</v>
      </c>
      <c r="F96" s="1" t="s">
        <v>1921</v>
      </c>
      <c r="G96" s="1" t="s">
        <v>153</v>
      </c>
      <c r="H96" s="3">
        <v>5</v>
      </c>
      <c r="I96" s="1" t="s">
        <v>1776</v>
      </c>
      <c r="J96" s="1" t="s">
        <v>1773</v>
      </c>
      <c r="K96" s="1" t="s">
        <v>157</v>
      </c>
      <c r="L96" s="3">
        <v>7000</v>
      </c>
      <c r="M96" s="3">
        <v>20</v>
      </c>
      <c r="N96" s="1" t="s">
        <v>154</v>
      </c>
      <c r="O96" s="45">
        <v>1000</v>
      </c>
      <c r="P96" s="45"/>
      <c r="Q96" s="45"/>
      <c r="R96" s="1" t="s">
        <v>178</v>
      </c>
      <c r="S96" s="3">
        <v>1</v>
      </c>
      <c r="T96" s="3">
        <v>0</v>
      </c>
      <c r="U96" s="3">
        <v>0</v>
      </c>
      <c r="V96" s="3">
        <v>0</v>
      </c>
      <c r="W96" s="3">
        <v>0</v>
      </c>
      <c r="X96" s="3">
        <v>0</v>
      </c>
      <c r="Y96" s="3">
        <v>1</v>
      </c>
      <c r="Z96" s="3">
        <v>0</v>
      </c>
      <c r="AA96" s="3">
        <v>0</v>
      </c>
      <c r="AB96" s="3">
        <v>0</v>
      </c>
      <c r="AC96" s="3">
        <v>0</v>
      </c>
      <c r="AE96" s="1" t="s">
        <v>1922</v>
      </c>
      <c r="AF96" s="1">
        <v>108</v>
      </c>
    </row>
    <row r="97" spans="1:32" s="1" customFormat="1" x14ac:dyDescent="0.25">
      <c r="A97" s="44" t="s">
        <v>1141</v>
      </c>
      <c r="B97" s="1" t="s">
        <v>1289</v>
      </c>
      <c r="C97" s="12" t="s">
        <v>1203</v>
      </c>
      <c r="D97" s="1" t="s">
        <v>1264</v>
      </c>
      <c r="E97" s="1" t="s">
        <v>1923</v>
      </c>
      <c r="F97" s="1" t="s">
        <v>1923</v>
      </c>
      <c r="G97" s="1" t="s">
        <v>159</v>
      </c>
      <c r="H97" s="3">
        <v>5</v>
      </c>
      <c r="I97" s="1" t="s">
        <v>1776</v>
      </c>
      <c r="J97" s="1" t="s">
        <v>1773</v>
      </c>
      <c r="K97" s="1" t="s">
        <v>157</v>
      </c>
      <c r="L97" s="3">
        <v>7000</v>
      </c>
      <c r="M97" s="3">
        <v>20</v>
      </c>
      <c r="N97" s="1" t="s">
        <v>154</v>
      </c>
      <c r="O97" s="45">
        <v>1000</v>
      </c>
      <c r="P97" s="45"/>
      <c r="Q97" s="45"/>
      <c r="R97" s="1" t="s">
        <v>178</v>
      </c>
      <c r="S97" s="3">
        <v>1</v>
      </c>
      <c r="T97" s="3">
        <v>0</v>
      </c>
      <c r="U97" s="3">
        <v>0</v>
      </c>
      <c r="V97" s="3">
        <v>0</v>
      </c>
      <c r="W97" s="3">
        <v>0</v>
      </c>
      <c r="X97" s="3">
        <v>0</v>
      </c>
      <c r="Y97" s="3">
        <v>1</v>
      </c>
      <c r="Z97" s="3">
        <v>0</v>
      </c>
      <c r="AA97" s="3">
        <v>0</v>
      </c>
      <c r="AB97" s="3">
        <v>0</v>
      </c>
      <c r="AC97" s="3">
        <v>0</v>
      </c>
      <c r="AE97" s="1" t="s">
        <v>887</v>
      </c>
      <c r="AF97" s="1">
        <v>109</v>
      </c>
    </row>
    <row r="98" spans="1:32" s="1" customFormat="1" x14ac:dyDescent="0.25">
      <c r="A98" s="44" t="s">
        <v>1141</v>
      </c>
      <c r="B98" s="1" t="s">
        <v>1289</v>
      </c>
      <c r="C98" s="12" t="s">
        <v>1198</v>
      </c>
      <c r="D98" s="1" t="s">
        <v>1259</v>
      </c>
      <c r="E98" s="1" t="s">
        <v>1924</v>
      </c>
      <c r="F98" s="1" t="s">
        <v>1925</v>
      </c>
      <c r="G98" s="1" t="s">
        <v>159</v>
      </c>
      <c r="H98" s="3">
        <v>5</v>
      </c>
      <c r="I98" s="1" t="s">
        <v>1776</v>
      </c>
      <c r="J98" s="1" t="s">
        <v>1773</v>
      </c>
      <c r="K98" s="1" t="s">
        <v>157</v>
      </c>
      <c r="L98" s="3">
        <v>1000</v>
      </c>
      <c r="M98" s="3">
        <v>20</v>
      </c>
      <c r="N98" s="1" t="s">
        <v>154</v>
      </c>
      <c r="O98" s="45">
        <v>2000</v>
      </c>
      <c r="P98" s="45">
        <v>4000</v>
      </c>
      <c r="Q98" s="45">
        <v>6000</v>
      </c>
      <c r="R98" s="1" t="s">
        <v>158</v>
      </c>
      <c r="S98" s="3">
        <v>1</v>
      </c>
      <c r="T98" s="3">
        <v>1</v>
      </c>
      <c r="U98" s="3">
        <v>0</v>
      </c>
      <c r="V98" s="3">
        <v>0</v>
      </c>
      <c r="W98" s="3">
        <v>0</v>
      </c>
      <c r="X98" s="3">
        <v>0</v>
      </c>
      <c r="Y98" s="3">
        <v>0</v>
      </c>
      <c r="Z98" s="3">
        <v>0</v>
      </c>
      <c r="AA98" s="3">
        <v>0</v>
      </c>
      <c r="AB98" s="3">
        <v>0</v>
      </c>
      <c r="AC98" s="3">
        <v>0</v>
      </c>
      <c r="AE98" s="1" t="s">
        <v>1926</v>
      </c>
      <c r="AF98" s="1">
        <v>69</v>
      </c>
    </row>
    <row r="99" spans="1:32" s="1" customFormat="1" x14ac:dyDescent="0.25">
      <c r="A99" s="44" t="s">
        <v>1141</v>
      </c>
      <c r="B99" s="1" t="s">
        <v>1289</v>
      </c>
      <c r="C99" s="12" t="s">
        <v>1198</v>
      </c>
      <c r="D99" s="1" t="s">
        <v>1259</v>
      </c>
      <c r="E99" s="1" t="s">
        <v>1924</v>
      </c>
      <c r="F99" s="1" t="s">
        <v>1925</v>
      </c>
      <c r="G99" s="1" t="s">
        <v>159</v>
      </c>
      <c r="H99" s="3">
        <v>5</v>
      </c>
      <c r="I99" s="1" t="s">
        <v>1776</v>
      </c>
      <c r="J99" s="1" t="s">
        <v>1773</v>
      </c>
      <c r="K99" s="1" t="s">
        <v>157</v>
      </c>
      <c r="L99" s="3">
        <v>1000</v>
      </c>
      <c r="M99" s="3">
        <v>15</v>
      </c>
      <c r="N99" s="1" t="s">
        <v>154</v>
      </c>
      <c r="O99" s="45">
        <v>1000</v>
      </c>
      <c r="P99" s="45">
        <v>2000</v>
      </c>
      <c r="Q99" s="45">
        <v>3000</v>
      </c>
      <c r="R99" s="1" t="s">
        <v>158</v>
      </c>
      <c r="S99" s="3">
        <v>1</v>
      </c>
      <c r="T99" s="3">
        <v>1</v>
      </c>
      <c r="U99" s="3">
        <v>0</v>
      </c>
      <c r="V99" s="3">
        <v>0</v>
      </c>
      <c r="W99" s="3">
        <v>0</v>
      </c>
      <c r="X99" s="3">
        <v>0</v>
      </c>
      <c r="Y99" s="3">
        <v>0</v>
      </c>
      <c r="Z99" s="3">
        <v>0</v>
      </c>
      <c r="AA99" s="3">
        <v>0</v>
      </c>
      <c r="AB99" s="3">
        <v>0</v>
      </c>
      <c r="AC99" s="3">
        <v>0</v>
      </c>
      <c r="AE99" s="1" t="s">
        <v>1927</v>
      </c>
      <c r="AF99" s="1">
        <v>70</v>
      </c>
    </row>
    <row r="100" spans="1:32" s="1" customFormat="1" x14ac:dyDescent="0.25">
      <c r="A100" s="44" t="s">
        <v>1141</v>
      </c>
      <c r="B100" s="1" t="s">
        <v>1289</v>
      </c>
      <c r="C100" s="12" t="s">
        <v>1204</v>
      </c>
      <c r="D100" s="1" t="s">
        <v>1265</v>
      </c>
      <c r="E100" s="1" t="s">
        <v>1928</v>
      </c>
      <c r="F100" s="1" t="s">
        <v>1929</v>
      </c>
      <c r="G100" s="1" t="s">
        <v>153</v>
      </c>
      <c r="H100" s="3">
        <v>10</v>
      </c>
      <c r="I100" s="1" t="s">
        <v>1776</v>
      </c>
      <c r="J100" s="1" t="s">
        <v>1773</v>
      </c>
      <c r="K100" s="1" t="s">
        <v>154</v>
      </c>
      <c r="L100" s="3">
        <v>2400</v>
      </c>
      <c r="M100" s="3">
        <v>12</v>
      </c>
      <c r="N100" s="1" t="s">
        <v>154</v>
      </c>
      <c r="O100" s="45">
        <v>1500</v>
      </c>
      <c r="P100" s="45">
        <v>3000</v>
      </c>
      <c r="Q100" s="45">
        <v>4500</v>
      </c>
      <c r="R100" s="1" t="s">
        <v>158</v>
      </c>
      <c r="S100" s="3">
        <v>1</v>
      </c>
      <c r="T100" s="3">
        <v>1</v>
      </c>
      <c r="U100" s="3">
        <v>0</v>
      </c>
      <c r="V100" s="3">
        <v>0</v>
      </c>
      <c r="W100" s="3">
        <v>0</v>
      </c>
      <c r="X100" s="3">
        <v>0</v>
      </c>
      <c r="Y100" s="3">
        <v>0</v>
      </c>
      <c r="Z100" s="3">
        <v>0</v>
      </c>
      <c r="AA100" s="3">
        <v>0</v>
      </c>
      <c r="AB100" s="3">
        <v>0</v>
      </c>
      <c r="AC100" s="3">
        <v>0</v>
      </c>
      <c r="AE100" s="1" t="s">
        <v>1930</v>
      </c>
      <c r="AF100" s="1">
        <v>64</v>
      </c>
    </row>
    <row r="101" spans="1:32" s="1" customFormat="1" x14ac:dyDescent="0.25">
      <c r="A101" s="44" t="s">
        <v>1141</v>
      </c>
      <c r="B101" s="1" t="s">
        <v>1289</v>
      </c>
      <c r="C101" s="12" t="s">
        <v>1199</v>
      </c>
      <c r="D101" s="1" t="s">
        <v>1260</v>
      </c>
      <c r="E101" s="1" t="s">
        <v>1931</v>
      </c>
      <c r="F101" s="1" t="s">
        <v>1932</v>
      </c>
      <c r="G101" s="1" t="s">
        <v>159</v>
      </c>
      <c r="H101" s="3">
        <v>10</v>
      </c>
      <c r="I101" s="1" t="s">
        <v>1776</v>
      </c>
      <c r="J101" s="1" t="s">
        <v>1773</v>
      </c>
      <c r="K101" s="1" t="s">
        <v>157</v>
      </c>
      <c r="L101" s="3">
        <v>1000</v>
      </c>
      <c r="M101" s="3">
        <v>10</v>
      </c>
      <c r="N101" s="1" t="s">
        <v>154</v>
      </c>
      <c r="O101" s="45">
        <v>1500</v>
      </c>
      <c r="P101" s="45">
        <v>3000</v>
      </c>
      <c r="Q101" s="45">
        <v>4500</v>
      </c>
      <c r="R101" s="1" t="s">
        <v>158</v>
      </c>
      <c r="S101" s="3">
        <v>1</v>
      </c>
      <c r="T101" s="3">
        <v>1</v>
      </c>
      <c r="U101" s="3">
        <v>0</v>
      </c>
      <c r="V101" s="3">
        <v>0</v>
      </c>
      <c r="W101" s="3">
        <v>0</v>
      </c>
      <c r="X101" s="3">
        <v>0</v>
      </c>
      <c r="Y101" s="3">
        <v>0</v>
      </c>
      <c r="Z101" s="3">
        <v>0</v>
      </c>
      <c r="AA101" s="3">
        <v>0</v>
      </c>
      <c r="AB101" s="3">
        <v>0</v>
      </c>
      <c r="AC101" s="3">
        <v>0</v>
      </c>
      <c r="AE101" s="1" t="s">
        <v>1933</v>
      </c>
      <c r="AF101" s="1">
        <v>66</v>
      </c>
    </row>
    <row r="102" spans="1:32" s="1" customFormat="1" x14ac:dyDescent="0.25">
      <c r="A102" s="44" t="s">
        <v>1141</v>
      </c>
      <c r="B102" s="1" t="s">
        <v>1289</v>
      </c>
      <c r="C102" s="12" t="s">
        <v>1199</v>
      </c>
      <c r="D102" s="1" t="s">
        <v>1260</v>
      </c>
      <c r="E102" s="1" t="s">
        <v>1931</v>
      </c>
      <c r="F102" s="1" t="s">
        <v>1932</v>
      </c>
      <c r="G102" s="1" t="s">
        <v>159</v>
      </c>
      <c r="H102" s="3">
        <v>1</v>
      </c>
      <c r="I102" s="1" t="s">
        <v>1776</v>
      </c>
      <c r="J102" s="1" t="s">
        <v>1773</v>
      </c>
      <c r="K102" s="1" t="s">
        <v>157</v>
      </c>
      <c r="L102" s="3">
        <v>1000</v>
      </c>
      <c r="M102" s="3">
        <v>20</v>
      </c>
      <c r="N102" s="1" t="s">
        <v>154</v>
      </c>
      <c r="O102" s="45">
        <v>2000</v>
      </c>
      <c r="P102" s="45">
        <v>4000</v>
      </c>
      <c r="Q102" s="45">
        <v>6000</v>
      </c>
      <c r="R102" s="1" t="s">
        <v>158</v>
      </c>
      <c r="S102" s="3">
        <v>1</v>
      </c>
      <c r="T102" s="3">
        <v>1</v>
      </c>
      <c r="U102" s="3">
        <v>0</v>
      </c>
      <c r="V102" s="3">
        <v>0</v>
      </c>
      <c r="W102" s="3">
        <v>0</v>
      </c>
      <c r="X102" s="3">
        <v>0</v>
      </c>
      <c r="Y102" s="3">
        <v>0</v>
      </c>
      <c r="Z102" s="3">
        <v>0</v>
      </c>
      <c r="AA102" s="3">
        <v>0</v>
      </c>
      <c r="AB102" s="3">
        <v>0</v>
      </c>
      <c r="AC102" s="3">
        <v>0</v>
      </c>
      <c r="AE102" s="1" t="s">
        <v>1934</v>
      </c>
      <c r="AF102" s="1">
        <v>67</v>
      </c>
    </row>
    <row r="103" spans="1:32" s="1" customFormat="1" x14ac:dyDescent="0.25">
      <c r="A103" s="44" t="s">
        <v>1141</v>
      </c>
      <c r="B103" s="1" t="s">
        <v>1289</v>
      </c>
      <c r="C103" s="12" t="s">
        <v>1199</v>
      </c>
      <c r="D103" s="1" t="s">
        <v>1260</v>
      </c>
      <c r="E103" s="1" t="s">
        <v>1931</v>
      </c>
      <c r="F103" s="1" t="s">
        <v>1932</v>
      </c>
      <c r="G103" s="1" t="s">
        <v>159</v>
      </c>
      <c r="H103" s="3">
        <v>10</v>
      </c>
      <c r="I103" s="1" t="s">
        <v>1776</v>
      </c>
      <c r="J103" s="1" t="s">
        <v>1773</v>
      </c>
      <c r="K103" s="1" t="s">
        <v>157</v>
      </c>
      <c r="L103" s="3">
        <v>800</v>
      </c>
      <c r="M103" s="3">
        <v>15</v>
      </c>
      <c r="N103" s="1" t="s">
        <v>154</v>
      </c>
      <c r="O103" s="45">
        <v>1500</v>
      </c>
      <c r="P103" s="45">
        <v>3000</v>
      </c>
      <c r="Q103" s="45">
        <v>4500</v>
      </c>
      <c r="R103" s="1" t="s">
        <v>158</v>
      </c>
      <c r="S103" s="3">
        <v>1</v>
      </c>
      <c r="T103" s="3">
        <v>1</v>
      </c>
      <c r="U103" s="3">
        <v>0</v>
      </c>
      <c r="V103" s="3">
        <v>0</v>
      </c>
      <c r="W103" s="3">
        <v>0</v>
      </c>
      <c r="X103" s="3">
        <v>0</v>
      </c>
      <c r="Y103" s="3">
        <v>0</v>
      </c>
      <c r="Z103" s="3">
        <v>0</v>
      </c>
      <c r="AA103" s="3">
        <v>0</v>
      </c>
      <c r="AB103" s="3">
        <v>0</v>
      </c>
      <c r="AC103" s="3">
        <v>0</v>
      </c>
      <c r="AE103" s="1" t="s">
        <v>1935</v>
      </c>
      <c r="AF103" s="1">
        <v>68</v>
      </c>
    </row>
    <row r="104" spans="1:32" s="1" customFormat="1" x14ac:dyDescent="0.25">
      <c r="A104" s="44" t="s">
        <v>1141</v>
      </c>
      <c r="B104" s="1" t="s">
        <v>1289</v>
      </c>
      <c r="C104" s="12" t="s">
        <v>1201</v>
      </c>
      <c r="D104" s="17" t="s">
        <v>1262</v>
      </c>
      <c r="E104" s="1" t="s">
        <v>631</v>
      </c>
      <c r="F104" s="1" t="s">
        <v>1553</v>
      </c>
      <c r="G104" s="1" t="s">
        <v>159</v>
      </c>
      <c r="H104" s="3">
        <v>5</v>
      </c>
      <c r="I104" s="1" t="s">
        <v>1776</v>
      </c>
      <c r="J104" s="1" t="s">
        <v>1773</v>
      </c>
      <c r="K104" s="1" t="s">
        <v>157</v>
      </c>
      <c r="L104" s="3">
        <v>1000</v>
      </c>
      <c r="M104" s="3">
        <v>10</v>
      </c>
      <c r="N104" s="1" t="s">
        <v>154</v>
      </c>
      <c r="O104" s="45">
        <v>2500</v>
      </c>
      <c r="P104" s="45">
        <v>5000</v>
      </c>
      <c r="Q104" s="45">
        <v>7500</v>
      </c>
      <c r="R104" s="1" t="s">
        <v>158</v>
      </c>
      <c r="S104" s="3">
        <v>1</v>
      </c>
      <c r="T104" s="3">
        <v>1</v>
      </c>
      <c r="U104" s="3">
        <v>0</v>
      </c>
      <c r="V104" s="3">
        <v>0</v>
      </c>
      <c r="W104" s="3">
        <v>0</v>
      </c>
      <c r="X104" s="3">
        <v>0</v>
      </c>
      <c r="Y104" s="3">
        <v>0</v>
      </c>
      <c r="Z104" s="3">
        <v>0</v>
      </c>
      <c r="AA104" s="3">
        <v>0</v>
      </c>
      <c r="AB104" s="3">
        <v>0</v>
      </c>
      <c r="AC104" s="3">
        <v>0</v>
      </c>
      <c r="AE104" s="1" t="s">
        <v>1936</v>
      </c>
      <c r="AF104" s="1">
        <v>61</v>
      </c>
    </row>
    <row r="105" spans="1:32" s="1" customFormat="1" x14ac:dyDescent="0.25">
      <c r="A105" s="44" t="s">
        <v>1141</v>
      </c>
      <c r="B105" s="1" t="s">
        <v>1289</v>
      </c>
      <c r="C105" s="12" t="s">
        <v>1201</v>
      </c>
      <c r="D105" s="1" t="s">
        <v>1262</v>
      </c>
      <c r="E105" s="1" t="s">
        <v>631</v>
      </c>
      <c r="F105" s="1" t="s">
        <v>1553</v>
      </c>
      <c r="G105" s="1" t="s">
        <v>159</v>
      </c>
      <c r="H105" s="3">
        <v>10</v>
      </c>
      <c r="I105" s="1" t="s">
        <v>1776</v>
      </c>
      <c r="J105" s="1" t="s">
        <v>1773</v>
      </c>
      <c r="K105" s="1" t="s">
        <v>157</v>
      </c>
      <c r="L105" s="3">
        <v>1500</v>
      </c>
      <c r="M105" s="3">
        <v>10</v>
      </c>
      <c r="N105" s="1" t="s">
        <v>154</v>
      </c>
      <c r="O105" s="45">
        <v>1500</v>
      </c>
      <c r="P105" s="45">
        <v>3000</v>
      </c>
      <c r="Q105" s="45">
        <v>4500</v>
      </c>
      <c r="R105" s="1" t="s">
        <v>158</v>
      </c>
      <c r="S105" s="3">
        <v>1</v>
      </c>
      <c r="T105" s="3">
        <v>1</v>
      </c>
      <c r="U105" s="3">
        <v>0</v>
      </c>
      <c r="V105" s="3">
        <v>0</v>
      </c>
      <c r="W105" s="3">
        <v>0</v>
      </c>
      <c r="X105" s="3">
        <v>0</v>
      </c>
      <c r="Y105" s="3">
        <v>0</v>
      </c>
      <c r="Z105" s="3">
        <v>0</v>
      </c>
      <c r="AA105" s="3">
        <v>0</v>
      </c>
      <c r="AB105" s="3">
        <v>0</v>
      </c>
      <c r="AC105" s="3">
        <v>0</v>
      </c>
      <c r="AE105" s="1" t="s">
        <v>1937</v>
      </c>
      <c r="AF105" s="1">
        <v>62</v>
      </c>
    </row>
    <row r="106" spans="1:32" s="1" customFormat="1" x14ac:dyDescent="0.25">
      <c r="A106" s="44" t="s">
        <v>1141</v>
      </c>
      <c r="B106" s="1" t="s">
        <v>1289</v>
      </c>
      <c r="C106" s="12" t="s">
        <v>1201</v>
      </c>
      <c r="D106" s="1" t="s">
        <v>1262</v>
      </c>
      <c r="E106" s="1" t="s">
        <v>631</v>
      </c>
      <c r="F106" s="1" t="s">
        <v>1553</v>
      </c>
      <c r="G106" s="1" t="s">
        <v>159</v>
      </c>
      <c r="H106" s="3">
        <v>5</v>
      </c>
      <c r="I106" s="1" t="s">
        <v>1776</v>
      </c>
      <c r="J106" s="1" t="s">
        <v>1773</v>
      </c>
      <c r="K106" s="1" t="s">
        <v>157</v>
      </c>
      <c r="L106" s="3">
        <v>2000</v>
      </c>
      <c r="M106" s="3">
        <v>20</v>
      </c>
      <c r="N106" s="1" t="s">
        <v>154</v>
      </c>
      <c r="O106" s="45">
        <v>2000</v>
      </c>
      <c r="P106" s="45">
        <v>4000</v>
      </c>
      <c r="Q106" s="45">
        <v>6000</v>
      </c>
      <c r="R106" s="1" t="s">
        <v>158</v>
      </c>
      <c r="S106" s="3">
        <v>1</v>
      </c>
      <c r="T106" s="3">
        <v>1</v>
      </c>
      <c r="U106" s="3">
        <v>0</v>
      </c>
      <c r="V106" s="3">
        <v>0</v>
      </c>
      <c r="W106" s="3">
        <v>0</v>
      </c>
      <c r="X106" s="3">
        <v>0</v>
      </c>
      <c r="Y106" s="3">
        <v>0</v>
      </c>
      <c r="Z106" s="3">
        <v>0</v>
      </c>
      <c r="AA106" s="3">
        <v>0</v>
      </c>
      <c r="AB106" s="3">
        <v>0</v>
      </c>
      <c r="AC106" s="3">
        <v>0</v>
      </c>
      <c r="AE106" s="1" t="s">
        <v>1938</v>
      </c>
      <c r="AF106" s="1">
        <v>63</v>
      </c>
    </row>
    <row r="107" spans="1:32" s="1" customFormat="1" x14ac:dyDescent="0.25">
      <c r="A107" s="44" t="s">
        <v>1141</v>
      </c>
      <c r="B107" s="1" t="s">
        <v>1289</v>
      </c>
      <c r="C107" s="12" t="s">
        <v>1200</v>
      </c>
      <c r="D107" s="1" t="s">
        <v>1261</v>
      </c>
      <c r="E107" s="1" t="s">
        <v>609</v>
      </c>
      <c r="F107" s="1" t="s">
        <v>1554</v>
      </c>
      <c r="G107" s="1" t="s">
        <v>159</v>
      </c>
      <c r="H107" s="3">
        <v>10</v>
      </c>
      <c r="I107" s="1" t="s">
        <v>1776</v>
      </c>
      <c r="J107" s="1" t="s">
        <v>1773</v>
      </c>
      <c r="K107" s="1" t="s">
        <v>157</v>
      </c>
      <c r="L107" s="3">
        <v>4000</v>
      </c>
      <c r="M107" s="3">
        <v>20</v>
      </c>
      <c r="N107" s="1" t="s">
        <v>154</v>
      </c>
      <c r="O107" s="45">
        <v>2000</v>
      </c>
      <c r="P107" s="45">
        <v>2000</v>
      </c>
      <c r="Q107" s="45">
        <v>2000</v>
      </c>
      <c r="R107" s="1" t="s">
        <v>158</v>
      </c>
      <c r="S107" s="3">
        <v>1</v>
      </c>
      <c r="T107" s="3">
        <v>1</v>
      </c>
      <c r="U107" s="3">
        <v>0</v>
      </c>
      <c r="V107" s="3">
        <v>0</v>
      </c>
      <c r="W107" s="3">
        <v>0</v>
      </c>
      <c r="X107" s="3">
        <v>0</v>
      </c>
      <c r="Y107" s="3">
        <v>0</v>
      </c>
      <c r="Z107" s="3">
        <v>0</v>
      </c>
      <c r="AA107" s="3">
        <v>0</v>
      </c>
      <c r="AB107" s="3">
        <v>0</v>
      </c>
      <c r="AC107" s="3">
        <v>0</v>
      </c>
      <c r="AE107" s="1" t="s">
        <v>1939</v>
      </c>
      <c r="AF107" s="1">
        <v>55</v>
      </c>
    </row>
    <row r="108" spans="1:32" s="1" customFormat="1" x14ac:dyDescent="0.25">
      <c r="A108" s="44" t="s">
        <v>1141</v>
      </c>
      <c r="B108" s="1" t="s">
        <v>1289</v>
      </c>
      <c r="C108" s="12" t="s">
        <v>1200</v>
      </c>
      <c r="D108" s="1" t="s">
        <v>1261</v>
      </c>
      <c r="E108" s="1" t="s">
        <v>609</v>
      </c>
      <c r="F108" s="1" t="s">
        <v>1554</v>
      </c>
      <c r="G108" s="1" t="s">
        <v>159</v>
      </c>
      <c r="H108" s="3">
        <v>5</v>
      </c>
      <c r="I108" s="1" t="s">
        <v>1776</v>
      </c>
      <c r="J108" s="1" t="s">
        <v>1773</v>
      </c>
      <c r="K108" s="1" t="s">
        <v>157</v>
      </c>
      <c r="L108" s="3">
        <v>1500</v>
      </c>
      <c r="M108" s="3">
        <v>10</v>
      </c>
      <c r="N108" s="1" t="s">
        <v>154</v>
      </c>
      <c r="O108" s="45">
        <v>2400</v>
      </c>
      <c r="P108" s="45">
        <v>4800</v>
      </c>
      <c r="Q108" s="45">
        <v>5000</v>
      </c>
      <c r="R108" s="1" t="s">
        <v>158</v>
      </c>
      <c r="S108" s="3">
        <v>1</v>
      </c>
      <c r="T108" s="3">
        <v>1</v>
      </c>
      <c r="U108" s="3">
        <v>0</v>
      </c>
      <c r="V108" s="3">
        <v>0</v>
      </c>
      <c r="W108" s="3">
        <v>0</v>
      </c>
      <c r="X108" s="3">
        <v>0</v>
      </c>
      <c r="Y108" s="3">
        <v>0</v>
      </c>
      <c r="Z108" s="3">
        <v>0</v>
      </c>
      <c r="AA108" s="3">
        <v>0</v>
      </c>
      <c r="AB108" s="3">
        <v>0</v>
      </c>
      <c r="AC108" s="3">
        <v>0</v>
      </c>
      <c r="AE108" s="1" t="s">
        <v>1940</v>
      </c>
      <c r="AF108" s="1">
        <v>56</v>
      </c>
    </row>
    <row r="109" spans="1:32" s="1" customFormat="1" x14ac:dyDescent="0.25">
      <c r="A109" s="44" t="s">
        <v>1141</v>
      </c>
      <c r="B109" s="1" t="s">
        <v>1289</v>
      </c>
      <c r="C109" s="12" t="s">
        <v>1200</v>
      </c>
      <c r="D109" s="1" t="s">
        <v>1261</v>
      </c>
      <c r="E109" s="1" t="s">
        <v>609</v>
      </c>
      <c r="F109" s="1" t="s">
        <v>1554</v>
      </c>
      <c r="G109" s="1" t="s">
        <v>159</v>
      </c>
      <c r="H109" s="3">
        <v>8</v>
      </c>
      <c r="I109" s="1" t="s">
        <v>1776</v>
      </c>
      <c r="J109" s="1" t="s">
        <v>1773</v>
      </c>
      <c r="K109" s="1" t="s">
        <v>157</v>
      </c>
      <c r="L109" s="3">
        <v>2500</v>
      </c>
      <c r="M109" s="3">
        <v>15</v>
      </c>
      <c r="N109" s="1" t="s">
        <v>154</v>
      </c>
      <c r="O109" s="45">
        <v>2500</v>
      </c>
      <c r="P109" s="45">
        <v>5000</v>
      </c>
      <c r="Q109" s="45">
        <v>7500</v>
      </c>
      <c r="R109" s="1" t="s">
        <v>158</v>
      </c>
      <c r="S109" s="3">
        <v>1</v>
      </c>
      <c r="T109" s="3">
        <v>1</v>
      </c>
      <c r="U109" s="3">
        <v>0</v>
      </c>
      <c r="V109" s="3">
        <v>0</v>
      </c>
      <c r="W109" s="3">
        <v>0</v>
      </c>
      <c r="X109" s="3">
        <v>0</v>
      </c>
      <c r="Y109" s="3">
        <v>0</v>
      </c>
      <c r="Z109" s="3">
        <v>0</v>
      </c>
      <c r="AA109" s="3">
        <v>0</v>
      </c>
      <c r="AB109" s="3">
        <v>0</v>
      </c>
      <c r="AC109" s="3">
        <v>0</v>
      </c>
      <c r="AE109" s="1" t="s">
        <v>1941</v>
      </c>
      <c r="AF109" s="1">
        <v>57</v>
      </c>
    </row>
    <row r="110" spans="1:32" s="1" customFormat="1" x14ac:dyDescent="0.25">
      <c r="A110" s="44" t="s">
        <v>1141</v>
      </c>
      <c r="B110" s="1" t="s">
        <v>1289</v>
      </c>
      <c r="C110" s="12" t="s">
        <v>1204</v>
      </c>
      <c r="D110" s="1" t="s">
        <v>1265</v>
      </c>
      <c r="E110" s="1" t="s">
        <v>1942</v>
      </c>
      <c r="F110" s="1" t="s">
        <v>1943</v>
      </c>
      <c r="G110" s="1" t="s">
        <v>153</v>
      </c>
      <c r="H110" s="3">
        <v>10</v>
      </c>
      <c r="I110" s="1" t="s">
        <v>1776</v>
      </c>
      <c r="J110" s="1" t="s">
        <v>1773</v>
      </c>
      <c r="K110" s="1" t="s">
        <v>157</v>
      </c>
      <c r="L110" s="3">
        <v>1000</v>
      </c>
      <c r="M110" s="3">
        <v>10</v>
      </c>
      <c r="N110" s="1" t="s">
        <v>154</v>
      </c>
      <c r="O110" s="45">
        <v>1500</v>
      </c>
      <c r="P110" s="45">
        <v>3000</v>
      </c>
      <c r="Q110" s="45">
        <v>4500</v>
      </c>
      <c r="R110" s="1" t="s">
        <v>158</v>
      </c>
      <c r="S110" s="3">
        <v>1</v>
      </c>
      <c r="T110" s="3">
        <v>1</v>
      </c>
      <c r="U110" s="3">
        <v>0</v>
      </c>
      <c r="V110" s="3">
        <v>0</v>
      </c>
      <c r="W110" s="3">
        <v>0</v>
      </c>
      <c r="X110" s="3">
        <v>0</v>
      </c>
      <c r="Y110" s="3">
        <v>0</v>
      </c>
      <c r="Z110" s="3">
        <v>0</v>
      </c>
      <c r="AA110" s="3">
        <v>0</v>
      </c>
      <c r="AB110" s="3">
        <v>0</v>
      </c>
      <c r="AC110" s="3">
        <v>0</v>
      </c>
      <c r="AE110" s="1" t="s">
        <v>1944</v>
      </c>
      <c r="AF110" s="1">
        <v>65</v>
      </c>
    </row>
    <row r="111" spans="1:32" s="1" customFormat="1" x14ac:dyDescent="0.25">
      <c r="A111" s="44" t="s">
        <v>1141</v>
      </c>
      <c r="B111" s="17" t="s">
        <v>1289</v>
      </c>
      <c r="C111" s="12" t="s">
        <v>1204</v>
      </c>
      <c r="D111" s="17" t="s">
        <v>1265</v>
      </c>
      <c r="E111" s="1" t="s">
        <v>1945</v>
      </c>
      <c r="F111" s="28" t="s">
        <v>1946</v>
      </c>
      <c r="G111" s="1" t="s">
        <v>153</v>
      </c>
      <c r="H111" s="3">
        <v>10</v>
      </c>
      <c r="I111" s="1" t="s">
        <v>1776</v>
      </c>
      <c r="J111" s="1" t="s">
        <v>1773</v>
      </c>
      <c r="K111" s="1" t="s">
        <v>157</v>
      </c>
      <c r="L111" s="3">
        <v>1000</v>
      </c>
      <c r="M111" s="3">
        <v>20</v>
      </c>
      <c r="N111" s="1" t="s">
        <v>154</v>
      </c>
      <c r="O111" s="45">
        <v>2000</v>
      </c>
      <c r="P111" s="45">
        <v>4000</v>
      </c>
      <c r="Q111" s="45">
        <v>6000</v>
      </c>
      <c r="R111" s="1" t="s">
        <v>158</v>
      </c>
      <c r="S111" s="3">
        <v>1</v>
      </c>
      <c r="T111" s="3">
        <v>1</v>
      </c>
      <c r="U111" s="3">
        <v>0</v>
      </c>
      <c r="V111" s="3">
        <v>0</v>
      </c>
      <c r="W111" s="3">
        <v>0</v>
      </c>
      <c r="X111" s="3">
        <v>0</v>
      </c>
      <c r="Y111" s="3">
        <v>0</v>
      </c>
      <c r="Z111" s="3">
        <v>0</v>
      </c>
      <c r="AA111" s="3">
        <v>0</v>
      </c>
      <c r="AB111" s="3">
        <v>0</v>
      </c>
      <c r="AC111" s="3">
        <v>0</v>
      </c>
      <c r="AE111" s="1" t="s">
        <v>1947</v>
      </c>
      <c r="AF111" s="1">
        <v>58</v>
      </c>
    </row>
    <row r="112" spans="1:32" s="1" customFormat="1" x14ac:dyDescent="0.25">
      <c r="A112" s="44" t="s">
        <v>1141</v>
      </c>
      <c r="B112" s="17" t="s">
        <v>1289</v>
      </c>
      <c r="C112" s="12" t="s">
        <v>1204</v>
      </c>
      <c r="D112" s="17" t="s">
        <v>1265</v>
      </c>
      <c r="E112" s="1" t="s">
        <v>1945</v>
      </c>
      <c r="F112" s="28" t="s">
        <v>1946</v>
      </c>
      <c r="G112" s="1" t="s">
        <v>153</v>
      </c>
      <c r="H112" s="3">
        <v>8</v>
      </c>
      <c r="I112" s="1" t="s">
        <v>1776</v>
      </c>
      <c r="J112" s="1" t="s">
        <v>1773</v>
      </c>
      <c r="K112" s="1" t="s">
        <v>157</v>
      </c>
      <c r="L112" s="3">
        <v>1500</v>
      </c>
      <c r="M112" s="3">
        <v>10</v>
      </c>
      <c r="N112" s="1" t="s">
        <v>154</v>
      </c>
      <c r="O112" s="45">
        <v>1500</v>
      </c>
      <c r="P112" s="45">
        <v>3000</v>
      </c>
      <c r="Q112" s="45">
        <v>4500</v>
      </c>
      <c r="R112" s="1" t="s">
        <v>158</v>
      </c>
      <c r="S112" s="3">
        <v>1</v>
      </c>
      <c r="T112" s="3">
        <v>1</v>
      </c>
      <c r="U112" s="3">
        <v>0</v>
      </c>
      <c r="V112" s="3">
        <v>0</v>
      </c>
      <c r="W112" s="3">
        <v>0</v>
      </c>
      <c r="X112" s="3">
        <v>0</v>
      </c>
      <c r="Y112" s="3">
        <v>0</v>
      </c>
      <c r="Z112" s="3">
        <v>0</v>
      </c>
      <c r="AA112" s="3">
        <v>0</v>
      </c>
      <c r="AB112" s="3">
        <v>0</v>
      </c>
      <c r="AC112" s="3">
        <v>0</v>
      </c>
      <c r="AE112" s="1" t="s">
        <v>1948</v>
      </c>
      <c r="AF112" s="1">
        <v>59</v>
      </c>
    </row>
    <row r="113" spans="1:32" s="1" customFormat="1" x14ac:dyDescent="0.25">
      <c r="A113" s="44" t="s">
        <v>1141</v>
      </c>
      <c r="B113" s="17" t="s">
        <v>1289</v>
      </c>
      <c r="C113" s="12" t="s">
        <v>1204</v>
      </c>
      <c r="D113" s="17" t="s">
        <v>1265</v>
      </c>
      <c r="E113" s="1" t="s">
        <v>1945</v>
      </c>
      <c r="F113" s="28" t="s">
        <v>1946</v>
      </c>
      <c r="G113" s="1" t="s">
        <v>153</v>
      </c>
      <c r="H113" s="3">
        <v>5</v>
      </c>
      <c r="I113" s="1" t="s">
        <v>1776</v>
      </c>
      <c r="J113" s="1" t="s">
        <v>1773</v>
      </c>
      <c r="K113" s="1" t="s">
        <v>157</v>
      </c>
      <c r="L113" s="3">
        <v>1500</v>
      </c>
      <c r="M113" s="3">
        <v>10</v>
      </c>
      <c r="N113" s="1" t="s">
        <v>154</v>
      </c>
      <c r="O113" s="45">
        <v>2000</v>
      </c>
      <c r="P113" s="45">
        <v>4000</v>
      </c>
      <c r="Q113" s="45">
        <v>6000</v>
      </c>
      <c r="R113" s="1" t="s">
        <v>158</v>
      </c>
      <c r="S113" s="3">
        <v>1</v>
      </c>
      <c r="T113" s="3">
        <v>1</v>
      </c>
      <c r="U113" s="3">
        <v>0</v>
      </c>
      <c r="V113" s="3">
        <v>0</v>
      </c>
      <c r="W113" s="3">
        <v>0</v>
      </c>
      <c r="X113" s="3">
        <v>0</v>
      </c>
      <c r="Y113" s="3">
        <v>0</v>
      </c>
      <c r="Z113" s="3">
        <v>0</v>
      </c>
      <c r="AA113" s="3">
        <v>0</v>
      </c>
      <c r="AB113" s="3">
        <v>0</v>
      </c>
      <c r="AC113" s="3">
        <v>0</v>
      </c>
      <c r="AE113" s="1" t="s">
        <v>1949</v>
      </c>
      <c r="AF113" s="1">
        <v>60</v>
      </c>
    </row>
    <row r="114" spans="1:32" s="1" customFormat="1" x14ac:dyDescent="0.25">
      <c r="A114" s="44" t="s">
        <v>1142</v>
      </c>
      <c r="B114" s="1" t="s">
        <v>1290</v>
      </c>
      <c r="C114" s="12" t="s">
        <v>1210</v>
      </c>
      <c r="D114" s="1" t="s">
        <v>1271</v>
      </c>
      <c r="E114" s="1" t="s">
        <v>1950</v>
      </c>
      <c r="F114" s="1" t="s">
        <v>1950</v>
      </c>
      <c r="G114" s="1" t="s">
        <v>153</v>
      </c>
      <c r="H114" s="3">
        <v>3</v>
      </c>
      <c r="I114" s="1" t="s">
        <v>1776</v>
      </c>
      <c r="J114" s="1" t="s">
        <v>1773</v>
      </c>
      <c r="K114" s="1" t="s">
        <v>157</v>
      </c>
      <c r="L114" s="3">
        <v>1000</v>
      </c>
      <c r="M114" s="3">
        <v>1</v>
      </c>
      <c r="N114" s="1" t="s">
        <v>154</v>
      </c>
      <c r="O114" s="45">
        <v>7000</v>
      </c>
      <c r="P114" s="45">
        <v>12000</v>
      </c>
      <c r="Q114" s="45">
        <v>15000</v>
      </c>
      <c r="R114" s="1" t="s">
        <v>747</v>
      </c>
      <c r="S114" s="3">
        <v>1</v>
      </c>
      <c r="T114" s="3">
        <v>1</v>
      </c>
      <c r="U114" s="3">
        <v>0</v>
      </c>
      <c r="V114" s="3">
        <v>0</v>
      </c>
      <c r="W114" s="3">
        <v>1</v>
      </c>
      <c r="X114" s="3">
        <v>0</v>
      </c>
      <c r="Y114" s="3">
        <v>0</v>
      </c>
      <c r="Z114" s="3">
        <v>0</v>
      </c>
      <c r="AA114" s="3">
        <v>0</v>
      </c>
      <c r="AB114" s="3">
        <v>0</v>
      </c>
      <c r="AC114" s="3">
        <v>0</v>
      </c>
      <c r="AD114" s="1" t="s">
        <v>1951</v>
      </c>
      <c r="AE114" s="1" t="s">
        <v>1952</v>
      </c>
      <c r="AF114" s="1">
        <v>17</v>
      </c>
    </row>
    <row r="115" spans="1:32" s="1" customFormat="1" x14ac:dyDescent="0.25">
      <c r="A115" s="44" t="s">
        <v>1142</v>
      </c>
      <c r="B115" s="1" t="s">
        <v>1290</v>
      </c>
      <c r="C115" s="12" t="s">
        <v>1205</v>
      </c>
      <c r="D115" s="1" t="s">
        <v>1266</v>
      </c>
      <c r="E115" s="1" t="s">
        <v>652</v>
      </c>
      <c r="F115" s="1" t="s">
        <v>1823</v>
      </c>
      <c r="G115" s="1" t="s">
        <v>153</v>
      </c>
      <c r="H115" s="3">
        <v>10</v>
      </c>
      <c r="I115" s="1" t="s">
        <v>1776</v>
      </c>
      <c r="J115" s="1" t="s">
        <v>1773</v>
      </c>
      <c r="K115" s="1" t="s">
        <v>157</v>
      </c>
      <c r="L115" s="3">
        <v>1200</v>
      </c>
      <c r="M115" s="3">
        <v>20</v>
      </c>
      <c r="N115" s="1" t="s">
        <v>154</v>
      </c>
      <c r="O115" s="45">
        <v>2000</v>
      </c>
      <c r="P115" s="45">
        <v>4000</v>
      </c>
      <c r="Q115" s="45">
        <v>6000</v>
      </c>
      <c r="R115" s="1" t="s">
        <v>158</v>
      </c>
      <c r="S115" s="3">
        <v>1</v>
      </c>
      <c r="T115" s="3">
        <v>1</v>
      </c>
      <c r="U115" s="3">
        <v>0</v>
      </c>
      <c r="V115" s="3">
        <v>0</v>
      </c>
      <c r="W115" s="3">
        <v>0</v>
      </c>
      <c r="X115" s="3">
        <v>0</v>
      </c>
      <c r="Y115" s="3">
        <v>0</v>
      </c>
      <c r="Z115" s="3">
        <v>0</v>
      </c>
      <c r="AA115" s="3">
        <v>0</v>
      </c>
      <c r="AB115" s="3">
        <v>0</v>
      </c>
      <c r="AC115" s="3">
        <v>0</v>
      </c>
      <c r="AE115" s="1" t="s">
        <v>1834</v>
      </c>
      <c r="AF115" s="1">
        <v>78</v>
      </c>
    </row>
    <row r="116" spans="1:32" s="1" customFormat="1" x14ac:dyDescent="0.25">
      <c r="A116" s="44" t="s">
        <v>1142</v>
      </c>
      <c r="B116" s="1" t="s">
        <v>1290</v>
      </c>
      <c r="C116" s="12" t="s">
        <v>1205</v>
      </c>
      <c r="D116" s="1" t="s">
        <v>1266</v>
      </c>
      <c r="E116" s="1" t="s">
        <v>652</v>
      </c>
      <c r="F116" s="1" t="s">
        <v>1823</v>
      </c>
      <c r="G116" s="1" t="s">
        <v>153</v>
      </c>
      <c r="H116" s="3">
        <v>10</v>
      </c>
      <c r="I116" s="1" t="s">
        <v>1776</v>
      </c>
      <c r="J116" s="1" t="s">
        <v>1773</v>
      </c>
      <c r="K116" s="1" t="s">
        <v>157</v>
      </c>
      <c r="L116" s="3">
        <v>1200</v>
      </c>
      <c r="M116" s="3">
        <v>15</v>
      </c>
      <c r="N116" s="1" t="s">
        <v>154</v>
      </c>
      <c r="O116" s="45">
        <v>2000</v>
      </c>
      <c r="P116" s="45">
        <v>4000</v>
      </c>
      <c r="Q116" s="45">
        <v>6000</v>
      </c>
      <c r="R116" s="1" t="s">
        <v>158</v>
      </c>
      <c r="S116" s="3">
        <v>1</v>
      </c>
      <c r="T116" s="3">
        <v>1</v>
      </c>
      <c r="U116" s="3">
        <v>0</v>
      </c>
      <c r="V116" s="3">
        <v>0</v>
      </c>
      <c r="W116" s="3">
        <v>0</v>
      </c>
      <c r="X116" s="3">
        <v>0</v>
      </c>
      <c r="Y116" s="3">
        <v>0</v>
      </c>
      <c r="Z116" s="3">
        <v>0</v>
      </c>
      <c r="AA116" s="3">
        <v>0</v>
      </c>
      <c r="AB116" s="3">
        <v>0</v>
      </c>
      <c r="AC116" s="3">
        <v>0</v>
      </c>
      <c r="AE116" s="1" t="s">
        <v>1953</v>
      </c>
      <c r="AF116" s="1">
        <v>79</v>
      </c>
    </row>
    <row r="117" spans="1:32" s="1" customFormat="1" x14ac:dyDescent="0.25">
      <c r="A117" s="44" t="s">
        <v>1142</v>
      </c>
      <c r="B117" s="1" t="s">
        <v>1290</v>
      </c>
      <c r="C117" s="12" t="s">
        <v>1205</v>
      </c>
      <c r="D117" s="17" t="s">
        <v>1266</v>
      </c>
      <c r="E117" s="1" t="s">
        <v>652</v>
      </c>
      <c r="F117" s="1" t="s">
        <v>1823</v>
      </c>
      <c r="G117" s="1" t="s">
        <v>153</v>
      </c>
      <c r="H117" s="3">
        <v>5</v>
      </c>
      <c r="I117" s="1" t="s">
        <v>1776</v>
      </c>
      <c r="J117" s="1" t="s">
        <v>1773</v>
      </c>
      <c r="K117" s="1" t="s">
        <v>157</v>
      </c>
      <c r="L117" s="3">
        <v>1000</v>
      </c>
      <c r="M117" s="3">
        <v>20</v>
      </c>
      <c r="N117" s="1" t="s">
        <v>154</v>
      </c>
      <c r="O117" s="45">
        <v>1000</v>
      </c>
      <c r="P117" s="45">
        <v>2000</v>
      </c>
      <c r="Q117" s="45">
        <v>3000</v>
      </c>
      <c r="R117" s="1" t="s">
        <v>158</v>
      </c>
      <c r="S117" s="3">
        <v>1</v>
      </c>
      <c r="T117" s="3">
        <v>1</v>
      </c>
      <c r="U117" s="3">
        <v>0</v>
      </c>
      <c r="V117" s="3">
        <v>0</v>
      </c>
      <c r="W117" s="3">
        <v>0</v>
      </c>
      <c r="X117" s="3">
        <v>0</v>
      </c>
      <c r="Y117" s="3">
        <v>0</v>
      </c>
      <c r="Z117" s="3">
        <v>0</v>
      </c>
      <c r="AA117" s="3">
        <v>0</v>
      </c>
      <c r="AB117" s="3">
        <v>0</v>
      </c>
      <c r="AC117" s="3">
        <v>0</v>
      </c>
      <c r="AE117" s="1" t="s">
        <v>1953</v>
      </c>
      <c r="AF117" s="1">
        <v>80</v>
      </c>
    </row>
    <row r="118" spans="1:32" s="1" customFormat="1" x14ac:dyDescent="0.25">
      <c r="A118" s="44" t="s">
        <v>1142</v>
      </c>
      <c r="B118" s="1" t="s">
        <v>1290</v>
      </c>
      <c r="C118" s="12" t="s">
        <v>1206</v>
      </c>
      <c r="D118" s="1" t="s">
        <v>1267</v>
      </c>
      <c r="E118" s="1" t="s">
        <v>676</v>
      </c>
      <c r="F118" s="1" t="s">
        <v>1954</v>
      </c>
      <c r="G118" s="1" t="s">
        <v>153</v>
      </c>
      <c r="H118" s="3">
        <v>10</v>
      </c>
      <c r="I118" s="1" t="s">
        <v>1776</v>
      </c>
      <c r="J118" s="1" t="s">
        <v>1773</v>
      </c>
      <c r="K118" s="1" t="s">
        <v>157</v>
      </c>
      <c r="L118" s="3">
        <v>1000</v>
      </c>
      <c r="M118" s="3">
        <v>15</v>
      </c>
      <c r="N118" s="1" t="s">
        <v>154</v>
      </c>
      <c r="O118" s="45">
        <v>1500</v>
      </c>
      <c r="P118" s="45">
        <v>3000</v>
      </c>
      <c r="Q118" s="45">
        <v>4500</v>
      </c>
      <c r="R118" s="1" t="s">
        <v>158</v>
      </c>
      <c r="S118" s="3">
        <v>1</v>
      </c>
      <c r="T118" s="3">
        <v>1</v>
      </c>
      <c r="U118" s="3">
        <v>0</v>
      </c>
      <c r="V118" s="3">
        <v>0</v>
      </c>
      <c r="W118" s="3">
        <v>0</v>
      </c>
      <c r="X118" s="3">
        <v>0</v>
      </c>
      <c r="Y118" s="3">
        <v>0</v>
      </c>
      <c r="Z118" s="3">
        <v>0</v>
      </c>
      <c r="AA118" s="3">
        <v>0</v>
      </c>
      <c r="AB118" s="3">
        <v>0</v>
      </c>
      <c r="AC118" s="3">
        <v>0</v>
      </c>
      <c r="AE118" s="1" t="s">
        <v>1955</v>
      </c>
      <c r="AF118" s="1">
        <v>86</v>
      </c>
    </row>
    <row r="119" spans="1:32" s="1" customFormat="1" x14ac:dyDescent="0.25">
      <c r="A119" s="44" t="s">
        <v>1142</v>
      </c>
      <c r="B119" s="1" t="s">
        <v>1290</v>
      </c>
      <c r="C119" s="12" t="s">
        <v>1206</v>
      </c>
      <c r="D119" s="1" t="s">
        <v>1267</v>
      </c>
      <c r="E119" s="1" t="s">
        <v>676</v>
      </c>
      <c r="F119" s="1" t="s">
        <v>1954</v>
      </c>
      <c r="G119" s="1" t="s">
        <v>159</v>
      </c>
      <c r="H119" s="3">
        <v>5</v>
      </c>
      <c r="I119" s="1" t="s">
        <v>1776</v>
      </c>
      <c r="J119" s="1" t="s">
        <v>1773</v>
      </c>
      <c r="K119" s="1" t="s">
        <v>157</v>
      </c>
      <c r="L119" s="3">
        <v>800</v>
      </c>
      <c r="M119" s="3">
        <v>12</v>
      </c>
      <c r="N119" s="1" t="s">
        <v>154</v>
      </c>
      <c r="O119" s="45">
        <v>1000</v>
      </c>
      <c r="P119" s="45">
        <v>2000</v>
      </c>
      <c r="Q119" s="45">
        <v>3000</v>
      </c>
      <c r="R119" s="1" t="s">
        <v>158</v>
      </c>
      <c r="S119" s="3">
        <v>1</v>
      </c>
      <c r="T119" s="3">
        <v>1</v>
      </c>
      <c r="U119" s="3">
        <v>0</v>
      </c>
      <c r="V119" s="3">
        <v>0</v>
      </c>
      <c r="W119" s="3">
        <v>0</v>
      </c>
      <c r="X119" s="3">
        <v>0</v>
      </c>
      <c r="Y119" s="3">
        <v>0</v>
      </c>
      <c r="Z119" s="3">
        <v>0</v>
      </c>
      <c r="AA119" s="3">
        <v>0</v>
      </c>
      <c r="AB119" s="3">
        <v>0</v>
      </c>
      <c r="AC119" s="3">
        <v>0</v>
      </c>
      <c r="AE119" s="1" t="s">
        <v>1956</v>
      </c>
      <c r="AF119" s="1">
        <v>87</v>
      </c>
    </row>
    <row r="120" spans="1:32" s="1" customFormat="1" x14ac:dyDescent="0.25">
      <c r="A120" s="15" t="s">
        <v>1142</v>
      </c>
      <c r="B120" s="25" t="s">
        <v>1290</v>
      </c>
      <c r="C120" s="15" t="s">
        <v>1206</v>
      </c>
      <c r="D120" s="46" t="s">
        <v>1267</v>
      </c>
      <c r="E120" s="1" t="s">
        <v>676</v>
      </c>
      <c r="F120" s="1" t="s">
        <v>1954</v>
      </c>
      <c r="G120" s="1" t="s">
        <v>159</v>
      </c>
      <c r="H120" s="3">
        <v>10</v>
      </c>
      <c r="I120" s="1" t="s">
        <v>1776</v>
      </c>
      <c r="J120" s="1" t="s">
        <v>1773</v>
      </c>
      <c r="K120" s="1" t="s">
        <v>157</v>
      </c>
      <c r="L120" s="3">
        <v>1000</v>
      </c>
      <c r="M120" s="3">
        <v>20</v>
      </c>
      <c r="N120" s="1" t="s">
        <v>154</v>
      </c>
      <c r="O120" s="45">
        <v>2000</v>
      </c>
      <c r="P120" s="45">
        <v>4000</v>
      </c>
      <c r="Q120" s="45">
        <v>6000</v>
      </c>
      <c r="R120" s="1" t="s">
        <v>158</v>
      </c>
      <c r="S120" s="3">
        <v>1</v>
      </c>
      <c r="T120" s="3">
        <v>1</v>
      </c>
      <c r="U120" s="3">
        <v>0</v>
      </c>
      <c r="V120" s="3">
        <v>0</v>
      </c>
      <c r="W120" s="3">
        <v>0</v>
      </c>
      <c r="X120" s="3">
        <v>0</v>
      </c>
      <c r="Y120" s="3">
        <v>0</v>
      </c>
      <c r="Z120" s="3">
        <v>0</v>
      </c>
      <c r="AA120" s="3">
        <v>0</v>
      </c>
      <c r="AB120" s="3">
        <v>0</v>
      </c>
      <c r="AC120" s="3">
        <v>0</v>
      </c>
      <c r="AE120" s="1" t="s">
        <v>1957</v>
      </c>
      <c r="AF120" s="1">
        <v>88</v>
      </c>
    </row>
    <row r="121" spans="1:32" s="1" customFormat="1" x14ac:dyDescent="0.25">
      <c r="A121" s="15" t="s">
        <v>1142</v>
      </c>
      <c r="B121" s="25" t="s">
        <v>1290</v>
      </c>
      <c r="C121" s="15" t="s">
        <v>1744</v>
      </c>
      <c r="D121" s="46" t="s">
        <v>1745</v>
      </c>
      <c r="E121" s="1" t="s">
        <v>1958</v>
      </c>
      <c r="F121" s="1" t="s">
        <v>1959</v>
      </c>
      <c r="G121" s="1" t="s">
        <v>153</v>
      </c>
      <c r="H121" s="3">
        <v>5</v>
      </c>
      <c r="I121" s="1" t="s">
        <v>1776</v>
      </c>
      <c r="J121" s="1" t="s">
        <v>1773</v>
      </c>
      <c r="K121" s="1" t="s">
        <v>157</v>
      </c>
      <c r="L121" s="3">
        <v>800</v>
      </c>
      <c r="M121" s="3">
        <v>20</v>
      </c>
      <c r="N121" s="1" t="s">
        <v>154</v>
      </c>
      <c r="O121" s="45">
        <v>1000</v>
      </c>
      <c r="P121" s="45">
        <v>2000</v>
      </c>
      <c r="Q121" s="45">
        <v>3000</v>
      </c>
      <c r="R121" s="1" t="s">
        <v>158</v>
      </c>
      <c r="S121" s="3">
        <v>1</v>
      </c>
      <c r="T121" s="3">
        <v>1</v>
      </c>
      <c r="U121" s="3">
        <v>0</v>
      </c>
      <c r="V121" s="3">
        <v>0</v>
      </c>
      <c r="W121" s="3">
        <v>0</v>
      </c>
      <c r="X121" s="3">
        <v>0</v>
      </c>
      <c r="Y121" s="3">
        <v>0</v>
      </c>
      <c r="Z121" s="3">
        <v>0</v>
      </c>
      <c r="AA121" s="3">
        <v>0</v>
      </c>
      <c r="AB121" s="3">
        <v>0</v>
      </c>
      <c r="AC121" s="3">
        <v>0</v>
      </c>
      <c r="AE121" s="1" t="s">
        <v>1960</v>
      </c>
      <c r="AF121" s="1">
        <v>81</v>
      </c>
    </row>
    <row r="122" spans="1:32" s="1" customFormat="1" x14ac:dyDescent="0.25">
      <c r="A122" s="15" t="s">
        <v>1142</v>
      </c>
      <c r="B122" s="25" t="s">
        <v>1290</v>
      </c>
      <c r="C122" s="15" t="s">
        <v>1744</v>
      </c>
      <c r="D122" s="46" t="s">
        <v>1745</v>
      </c>
      <c r="E122" s="1" t="s">
        <v>1958</v>
      </c>
      <c r="F122" s="1" t="s">
        <v>1959</v>
      </c>
      <c r="G122" s="1" t="s">
        <v>153</v>
      </c>
      <c r="H122" s="3">
        <v>10</v>
      </c>
      <c r="I122" s="1" t="s">
        <v>1776</v>
      </c>
      <c r="J122" s="1" t="s">
        <v>1773</v>
      </c>
      <c r="K122" s="1" t="s">
        <v>157</v>
      </c>
      <c r="L122" s="3">
        <v>1000</v>
      </c>
      <c r="M122" s="3">
        <v>20</v>
      </c>
      <c r="N122" s="1" t="s">
        <v>154</v>
      </c>
      <c r="O122" s="45">
        <v>1500</v>
      </c>
      <c r="P122" s="45">
        <v>3000</v>
      </c>
      <c r="Q122" s="45">
        <v>4500</v>
      </c>
      <c r="R122" s="1" t="s">
        <v>158</v>
      </c>
      <c r="S122" s="3">
        <v>1</v>
      </c>
      <c r="T122" s="3">
        <v>1</v>
      </c>
      <c r="U122" s="3">
        <v>0</v>
      </c>
      <c r="V122" s="3">
        <v>0</v>
      </c>
      <c r="W122" s="3">
        <v>0</v>
      </c>
      <c r="X122" s="3">
        <v>0</v>
      </c>
      <c r="Y122" s="3">
        <v>0</v>
      </c>
      <c r="Z122" s="3">
        <v>0</v>
      </c>
      <c r="AA122" s="3">
        <v>0</v>
      </c>
      <c r="AB122" s="3">
        <v>0</v>
      </c>
      <c r="AC122" s="3">
        <v>0</v>
      </c>
      <c r="AE122" s="1" t="s">
        <v>1960</v>
      </c>
      <c r="AF122" s="1">
        <v>84</v>
      </c>
    </row>
    <row r="123" spans="1:32" s="1" customFormat="1" x14ac:dyDescent="0.25">
      <c r="A123" s="15" t="s">
        <v>1142</v>
      </c>
      <c r="B123" s="25" t="s">
        <v>1290</v>
      </c>
      <c r="C123" s="15" t="s">
        <v>1744</v>
      </c>
      <c r="D123" s="46" t="s">
        <v>1745</v>
      </c>
      <c r="E123" s="1" t="s">
        <v>1958</v>
      </c>
      <c r="F123" s="1" t="s">
        <v>1959</v>
      </c>
      <c r="G123" s="1" t="s">
        <v>153</v>
      </c>
      <c r="H123" s="3">
        <v>10</v>
      </c>
      <c r="I123" s="1" t="s">
        <v>1776</v>
      </c>
      <c r="J123" s="1" t="s">
        <v>1773</v>
      </c>
      <c r="K123" s="1" t="s">
        <v>157</v>
      </c>
      <c r="L123" s="3">
        <v>1000</v>
      </c>
      <c r="M123" s="3">
        <v>15</v>
      </c>
      <c r="N123" s="1" t="s">
        <v>154</v>
      </c>
      <c r="O123" s="45">
        <v>2000</v>
      </c>
      <c r="P123" s="45">
        <v>4000</v>
      </c>
      <c r="Q123" s="45">
        <v>6000</v>
      </c>
      <c r="R123" s="1" t="s">
        <v>158</v>
      </c>
      <c r="S123" s="3">
        <v>1</v>
      </c>
      <c r="T123" s="3">
        <v>1</v>
      </c>
      <c r="U123" s="3">
        <v>0</v>
      </c>
      <c r="V123" s="3">
        <v>0</v>
      </c>
      <c r="W123" s="3">
        <v>0</v>
      </c>
      <c r="X123" s="3">
        <v>0</v>
      </c>
      <c r="Y123" s="3">
        <v>0</v>
      </c>
      <c r="Z123" s="3">
        <v>0</v>
      </c>
      <c r="AA123" s="3">
        <v>0</v>
      </c>
      <c r="AB123" s="3">
        <v>0</v>
      </c>
      <c r="AC123" s="3">
        <v>0</v>
      </c>
      <c r="AE123" s="1" t="s">
        <v>1961</v>
      </c>
      <c r="AF123" s="1">
        <v>85</v>
      </c>
    </row>
    <row r="124" spans="1:32" s="1" customFormat="1" x14ac:dyDescent="0.25">
      <c r="A124" s="15" t="s">
        <v>1142</v>
      </c>
      <c r="B124" s="25" t="s">
        <v>1290</v>
      </c>
      <c r="C124" s="15" t="s">
        <v>1209</v>
      </c>
      <c r="D124" s="46" t="s">
        <v>1270</v>
      </c>
      <c r="E124" s="1" t="s">
        <v>1962</v>
      </c>
      <c r="F124" s="28" t="s">
        <v>1963</v>
      </c>
      <c r="G124" s="1" t="s">
        <v>159</v>
      </c>
      <c r="H124" s="3">
        <v>4</v>
      </c>
      <c r="I124" s="1" t="s">
        <v>1776</v>
      </c>
      <c r="J124" s="1" t="s">
        <v>1773</v>
      </c>
      <c r="K124" s="1" t="s">
        <v>157</v>
      </c>
      <c r="L124" s="3">
        <v>2400</v>
      </c>
      <c r="M124" s="3">
        <v>4</v>
      </c>
      <c r="N124" s="1" t="s">
        <v>157</v>
      </c>
      <c r="O124" s="45"/>
      <c r="P124" s="45"/>
      <c r="Q124" s="45"/>
      <c r="R124" s="1" t="s">
        <v>167</v>
      </c>
      <c r="S124" s="3">
        <v>1</v>
      </c>
      <c r="T124" s="3">
        <v>1</v>
      </c>
      <c r="U124" s="3">
        <v>0</v>
      </c>
      <c r="V124" s="3">
        <v>0</v>
      </c>
      <c r="W124" s="3">
        <v>0</v>
      </c>
      <c r="X124" s="3">
        <v>0</v>
      </c>
      <c r="Y124" s="3">
        <v>1</v>
      </c>
      <c r="Z124" s="3">
        <v>0</v>
      </c>
      <c r="AA124" s="3">
        <v>0</v>
      </c>
      <c r="AB124" s="3">
        <v>0</v>
      </c>
      <c r="AC124" s="3">
        <v>0</v>
      </c>
      <c r="AE124" s="1" t="s">
        <v>1964</v>
      </c>
      <c r="AF124" s="1">
        <v>20</v>
      </c>
    </row>
    <row r="125" spans="1:32" s="1" customFormat="1" x14ac:dyDescent="0.25">
      <c r="A125" s="15" t="s">
        <v>1142</v>
      </c>
      <c r="B125" s="25" t="s">
        <v>1290</v>
      </c>
      <c r="C125" s="15" t="s">
        <v>1208</v>
      </c>
      <c r="D125" s="46" t="s">
        <v>1269</v>
      </c>
      <c r="E125" s="1" t="s">
        <v>1965</v>
      </c>
      <c r="F125" s="28" t="s">
        <v>1966</v>
      </c>
      <c r="G125" s="1" t="s">
        <v>159</v>
      </c>
      <c r="H125" s="3">
        <v>3</v>
      </c>
      <c r="I125" s="1" t="s">
        <v>1776</v>
      </c>
      <c r="J125" s="1" t="s">
        <v>1773</v>
      </c>
      <c r="K125" s="1" t="s">
        <v>157</v>
      </c>
      <c r="L125" s="3">
        <v>2300</v>
      </c>
      <c r="M125" s="3">
        <v>3</v>
      </c>
      <c r="N125" s="1" t="s">
        <v>157</v>
      </c>
      <c r="O125" s="45"/>
      <c r="P125" s="45"/>
      <c r="Q125" s="45"/>
      <c r="R125" s="1" t="s">
        <v>1967</v>
      </c>
      <c r="S125" s="3">
        <v>1</v>
      </c>
      <c r="T125" s="3">
        <v>1</v>
      </c>
      <c r="U125" s="3">
        <v>1</v>
      </c>
      <c r="V125" s="3">
        <v>0</v>
      </c>
      <c r="W125" s="3">
        <v>0</v>
      </c>
      <c r="X125" s="3">
        <v>0</v>
      </c>
      <c r="Y125" s="3">
        <v>1</v>
      </c>
      <c r="Z125" s="3">
        <v>1</v>
      </c>
      <c r="AA125" s="3">
        <v>0</v>
      </c>
      <c r="AB125" s="3">
        <v>0</v>
      </c>
      <c r="AC125" s="3">
        <v>0</v>
      </c>
      <c r="AD125" s="1" t="s">
        <v>1968</v>
      </c>
      <c r="AE125" s="1" t="s">
        <v>1969</v>
      </c>
      <c r="AF125" s="1">
        <v>19</v>
      </c>
    </row>
    <row r="126" spans="1:32" s="1" customFormat="1" hidden="1" x14ac:dyDescent="0.25">
      <c r="A126" s="15" t="s">
        <v>1147</v>
      </c>
      <c r="B126" s="25" t="s">
        <v>1288</v>
      </c>
      <c r="C126" s="15" t="s">
        <v>1220</v>
      </c>
      <c r="D126" s="48" t="s">
        <v>1221</v>
      </c>
      <c r="E126" s="1" t="s">
        <v>826</v>
      </c>
      <c r="F126" s="1" t="s">
        <v>1627</v>
      </c>
      <c r="G126" s="1" t="s">
        <v>159</v>
      </c>
      <c r="H126" s="3">
        <v>10</v>
      </c>
      <c r="I126" s="1" t="s">
        <v>1776</v>
      </c>
      <c r="J126" s="1" t="s">
        <v>1773</v>
      </c>
      <c r="K126" s="1" t="s">
        <v>157</v>
      </c>
      <c r="L126" s="3">
        <v>50</v>
      </c>
      <c r="M126" s="3">
        <v>4</v>
      </c>
      <c r="N126" s="1" t="s">
        <v>154</v>
      </c>
      <c r="O126" s="45">
        <v>4500</v>
      </c>
      <c r="P126" s="45">
        <v>5000</v>
      </c>
      <c r="Q126" s="45">
        <v>6000</v>
      </c>
      <c r="R126" s="1" t="s">
        <v>172</v>
      </c>
      <c r="S126" s="3">
        <v>1</v>
      </c>
      <c r="T126" s="3">
        <v>0</v>
      </c>
      <c r="U126" s="3">
        <v>0</v>
      </c>
      <c r="V126" s="3">
        <v>0</v>
      </c>
      <c r="W126" s="3">
        <v>0</v>
      </c>
      <c r="X126" s="3">
        <v>0</v>
      </c>
      <c r="Y126" s="3">
        <v>0</v>
      </c>
      <c r="Z126" s="3">
        <v>0</v>
      </c>
      <c r="AA126" s="3">
        <v>0</v>
      </c>
      <c r="AB126" s="3">
        <v>0</v>
      </c>
      <c r="AC126" s="3">
        <v>0</v>
      </c>
      <c r="AE126" s="1" t="s">
        <v>1970</v>
      </c>
      <c r="AF126" s="1">
        <v>95</v>
      </c>
    </row>
    <row r="127" spans="1:32" s="1" customFormat="1" hidden="1" x14ac:dyDescent="0.25">
      <c r="A127" s="15" t="s">
        <v>1147</v>
      </c>
      <c r="B127" s="25" t="s">
        <v>1288</v>
      </c>
      <c r="C127" s="15" t="s">
        <v>1220</v>
      </c>
      <c r="D127" s="48" t="s">
        <v>1221</v>
      </c>
      <c r="E127" s="1" t="s">
        <v>826</v>
      </c>
      <c r="F127" s="1" t="s">
        <v>1627</v>
      </c>
      <c r="G127" s="1" t="s">
        <v>153</v>
      </c>
      <c r="H127" s="3">
        <v>6</v>
      </c>
      <c r="I127" s="1" t="s">
        <v>1776</v>
      </c>
      <c r="J127" s="1" t="s">
        <v>1812</v>
      </c>
      <c r="K127" s="1" t="s">
        <v>157</v>
      </c>
      <c r="L127" s="3">
        <v>1000</v>
      </c>
      <c r="M127" s="3">
        <v>2</v>
      </c>
      <c r="N127" s="1" t="s">
        <v>154</v>
      </c>
      <c r="O127" s="45">
        <v>6000</v>
      </c>
      <c r="P127" s="45">
        <v>8000</v>
      </c>
      <c r="Q127" s="45">
        <v>13000</v>
      </c>
      <c r="R127" s="1" t="s">
        <v>1784</v>
      </c>
      <c r="S127" s="3">
        <v>0</v>
      </c>
      <c r="T127" s="3">
        <v>0</v>
      </c>
      <c r="U127" s="3">
        <v>1</v>
      </c>
      <c r="V127" s="3">
        <v>0</v>
      </c>
      <c r="W127" s="3">
        <v>0</v>
      </c>
      <c r="X127" s="3">
        <v>0</v>
      </c>
      <c r="Y127" s="3">
        <v>0</v>
      </c>
      <c r="Z127" s="3">
        <v>0</v>
      </c>
      <c r="AA127" s="3">
        <v>0</v>
      </c>
      <c r="AB127" s="3">
        <v>0</v>
      </c>
      <c r="AC127" s="3">
        <v>0</v>
      </c>
      <c r="AE127" s="1" t="s">
        <v>1971</v>
      </c>
      <c r="AF127" s="1">
        <v>89</v>
      </c>
    </row>
    <row r="128" spans="1:32" s="1" customFormat="1" hidden="1" x14ac:dyDescent="0.25">
      <c r="A128" s="15" t="s">
        <v>1138</v>
      </c>
      <c r="B128" s="25" t="s">
        <v>1285</v>
      </c>
      <c r="C128" s="15" t="s">
        <v>1182</v>
      </c>
      <c r="D128" s="46" t="s">
        <v>1242</v>
      </c>
      <c r="E128" s="1" t="s">
        <v>894</v>
      </c>
      <c r="F128" s="1" t="s">
        <v>894</v>
      </c>
      <c r="G128" s="1" t="s">
        <v>153</v>
      </c>
      <c r="H128" s="3">
        <v>3</v>
      </c>
      <c r="I128" s="1" t="s">
        <v>1776</v>
      </c>
      <c r="J128" s="1" t="s">
        <v>1812</v>
      </c>
      <c r="K128" s="1" t="s">
        <v>157</v>
      </c>
      <c r="L128" s="3">
        <v>1500</v>
      </c>
      <c r="M128" s="3">
        <v>5</v>
      </c>
      <c r="N128" s="1" t="s">
        <v>154</v>
      </c>
      <c r="O128" s="45">
        <v>500</v>
      </c>
      <c r="P128" s="45">
        <v>1000</v>
      </c>
      <c r="Q128" s="45"/>
      <c r="R128" s="1" t="s">
        <v>509</v>
      </c>
      <c r="S128" s="3">
        <v>0</v>
      </c>
      <c r="T128" s="3">
        <v>0</v>
      </c>
      <c r="U128" s="3">
        <v>0</v>
      </c>
      <c r="V128" s="3">
        <v>1</v>
      </c>
      <c r="W128" s="3">
        <v>1</v>
      </c>
      <c r="X128" s="3">
        <v>0</v>
      </c>
      <c r="Y128" s="3">
        <v>1</v>
      </c>
      <c r="Z128" s="3">
        <v>0</v>
      </c>
      <c r="AA128" s="3">
        <v>0</v>
      </c>
      <c r="AB128" s="3">
        <v>0</v>
      </c>
      <c r="AC128" s="3">
        <v>0</v>
      </c>
      <c r="AE128" s="1" t="s">
        <v>893</v>
      </c>
      <c r="AF128" s="1">
        <v>111</v>
      </c>
    </row>
    <row r="129" spans="1:32" s="1" customFormat="1" hidden="1" x14ac:dyDescent="0.25">
      <c r="A129" s="15" t="s">
        <v>1138</v>
      </c>
      <c r="B129" s="25" t="s">
        <v>1285</v>
      </c>
      <c r="C129" s="15" t="s">
        <v>1181</v>
      </c>
      <c r="D129" s="46" t="s">
        <v>1241</v>
      </c>
      <c r="E129" s="1" t="s">
        <v>1972</v>
      </c>
      <c r="F129" s="1" t="s">
        <v>1972</v>
      </c>
      <c r="G129" s="1" t="s">
        <v>153</v>
      </c>
      <c r="H129" s="3">
        <v>3</v>
      </c>
      <c r="I129" s="1" t="s">
        <v>1776</v>
      </c>
      <c r="J129" s="1" t="s">
        <v>1812</v>
      </c>
      <c r="K129" s="1" t="s">
        <v>157</v>
      </c>
      <c r="L129" s="3">
        <v>1000</v>
      </c>
      <c r="M129" s="3">
        <v>5</v>
      </c>
      <c r="N129" s="1" t="s">
        <v>154</v>
      </c>
      <c r="O129" s="45">
        <v>500</v>
      </c>
      <c r="P129" s="45">
        <v>1000</v>
      </c>
      <c r="Q129" s="45"/>
      <c r="R129" s="1" t="s">
        <v>509</v>
      </c>
      <c r="S129" s="3">
        <v>0</v>
      </c>
      <c r="T129" s="3">
        <v>0</v>
      </c>
      <c r="U129" s="3">
        <v>0</v>
      </c>
      <c r="V129" s="3">
        <v>1</v>
      </c>
      <c r="W129" s="3">
        <v>1</v>
      </c>
      <c r="X129" s="3">
        <v>0</v>
      </c>
      <c r="Y129" s="3">
        <v>1</v>
      </c>
      <c r="Z129" s="3">
        <v>0</v>
      </c>
      <c r="AA129" s="3">
        <v>0</v>
      </c>
      <c r="AB129" s="3">
        <v>0</v>
      </c>
      <c r="AC129" s="3">
        <v>0</v>
      </c>
      <c r="AE129" s="1" t="s">
        <v>1973</v>
      </c>
      <c r="AF129" s="1">
        <v>110</v>
      </c>
    </row>
    <row r="130" spans="1:32" s="1" customFormat="1" hidden="1" x14ac:dyDescent="0.25">
      <c r="A130" s="15" t="s">
        <v>1138</v>
      </c>
      <c r="B130" s="25" t="s">
        <v>1285</v>
      </c>
      <c r="C130" s="15" t="s">
        <v>1176</v>
      </c>
      <c r="D130" s="46" t="s">
        <v>1236</v>
      </c>
      <c r="E130" s="1" t="s">
        <v>1974</v>
      </c>
      <c r="F130" s="1" t="s">
        <v>1975</v>
      </c>
      <c r="G130" s="1" t="s">
        <v>159</v>
      </c>
      <c r="H130" s="3">
        <v>4</v>
      </c>
      <c r="I130" s="1" t="s">
        <v>1776</v>
      </c>
      <c r="J130" s="1" t="s">
        <v>1812</v>
      </c>
      <c r="K130" s="1" t="s">
        <v>157</v>
      </c>
      <c r="L130" s="3">
        <v>800</v>
      </c>
      <c r="M130" s="3">
        <v>5</v>
      </c>
      <c r="N130" s="1" t="s">
        <v>154</v>
      </c>
      <c r="O130" s="45">
        <v>3500</v>
      </c>
      <c r="P130" s="45">
        <v>6000</v>
      </c>
      <c r="Q130" s="45">
        <v>8000</v>
      </c>
      <c r="R130" s="1" t="s">
        <v>805</v>
      </c>
      <c r="S130" s="3">
        <v>1</v>
      </c>
      <c r="T130" s="3">
        <v>1</v>
      </c>
      <c r="U130" s="3">
        <v>1</v>
      </c>
      <c r="V130" s="3">
        <v>1</v>
      </c>
      <c r="W130" s="3">
        <v>0</v>
      </c>
      <c r="X130" s="3">
        <v>0</v>
      </c>
      <c r="Y130" s="3">
        <v>1</v>
      </c>
      <c r="Z130" s="3">
        <v>0</v>
      </c>
      <c r="AA130" s="3">
        <v>0</v>
      </c>
      <c r="AB130" s="3">
        <v>0</v>
      </c>
      <c r="AC130" s="3">
        <v>0</v>
      </c>
      <c r="AE130" s="1" t="s">
        <v>1976</v>
      </c>
      <c r="AF130" s="1">
        <v>94</v>
      </c>
    </row>
    <row r="131" spans="1:32" s="1" customFormat="1" hidden="1" x14ac:dyDescent="0.25">
      <c r="A131" s="15" t="s">
        <v>1138</v>
      </c>
      <c r="B131" s="25" t="s">
        <v>1285</v>
      </c>
      <c r="C131" s="15" t="s">
        <v>1180</v>
      </c>
      <c r="D131" s="46" t="s">
        <v>1240</v>
      </c>
      <c r="E131" s="1" t="s">
        <v>1977</v>
      </c>
      <c r="F131" s="1" t="s">
        <v>1978</v>
      </c>
      <c r="G131" s="1" t="s">
        <v>153</v>
      </c>
      <c r="H131" s="3">
        <v>3</v>
      </c>
      <c r="I131" s="1" t="s">
        <v>1776</v>
      </c>
      <c r="J131" s="1" t="s">
        <v>1773</v>
      </c>
      <c r="K131" s="1" t="s">
        <v>157</v>
      </c>
      <c r="L131" s="3">
        <v>1000</v>
      </c>
      <c r="M131" s="3">
        <v>4</v>
      </c>
      <c r="N131" s="1" t="s">
        <v>154</v>
      </c>
      <c r="O131" s="45">
        <v>1000</v>
      </c>
      <c r="P131" s="45">
        <v>1500</v>
      </c>
      <c r="Q131" s="45">
        <v>2500</v>
      </c>
      <c r="R131" s="1" t="s">
        <v>235</v>
      </c>
      <c r="S131" s="3">
        <v>1</v>
      </c>
      <c r="T131" s="3">
        <v>0</v>
      </c>
      <c r="U131" s="3">
        <v>0</v>
      </c>
      <c r="V131" s="3">
        <v>1</v>
      </c>
      <c r="W131" s="3">
        <v>0</v>
      </c>
      <c r="X131" s="3">
        <v>0</v>
      </c>
      <c r="Y131" s="3">
        <v>0</v>
      </c>
      <c r="Z131" s="3">
        <v>0</v>
      </c>
      <c r="AA131" s="3">
        <v>0</v>
      </c>
      <c r="AB131" s="3">
        <v>0</v>
      </c>
      <c r="AC131" s="3">
        <v>0</v>
      </c>
      <c r="AE131" s="1" t="s">
        <v>1979</v>
      </c>
      <c r="AF131" s="1">
        <v>90</v>
      </c>
    </row>
    <row r="132" spans="1:32" s="1" customFormat="1" hidden="1" x14ac:dyDescent="0.25">
      <c r="A132" s="15" t="s">
        <v>1138</v>
      </c>
      <c r="B132" s="25" t="s">
        <v>1285</v>
      </c>
      <c r="C132" s="15" t="s">
        <v>1180</v>
      </c>
      <c r="D132" s="46" t="s">
        <v>1240</v>
      </c>
      <c r="E132" s="1" t="s">
        <v>1980</v>
      </c>
      <c r="F132" s="1" t="s">
        <v>1978</v>
      </c>
      <c r="G132" s="1" t="s">
        <v>153</v>
      </c>
      <c r="H132" s="3">
        <v>3</v>
      </c>
      <c r="I132" s="1" t="s">
        <v>1776</v>
      </c>
      <c r="J132" s="1" t="s">
        <v>1773</v>
      </c>
      <c r="K132" s="1" t="s">
        <v>157</v>
      </c>
      <c r="L132" s="3">
        <v>1333</v>
      </c>
      <c r="M132" s="3">
        <v>4</v>
      </c>
      <c r="N132" s="1" t="s">
        <v>154</v>
      </c>
      <c r="O132" s="45">
        <v>5000</v>
      </c>
      <c r="P132" s="45">
        <v>7000</v>
      </c>
      <c r="Q132" s="45">
        <v>12000</v>
      </c>
      <c r="R132" s="1" t="s">
        <v>172</v>
      </c>
      <c r="S132" s="3">
        <v>1</v>
      </c>
      <c r="T132" s="3">
        <v>0</v>
      </c>
      <c r="U132" s="3">
        <v>0</v>
      </c>
      <c r="V132" s="3">
        <v>0</v>
      </c>
      <c r="W132" s="3">
        <v>0</v>
      </c>
      <c r="X132" s="3">
        <v>0</v>
      </c>
      <c r="Y132" s="3">
        <v>0</v>
      </c>
      <c r="Z132" s="3">
        <v>0</v>
      </c>
      <c r="AA132" s="3">
        <v>0</v>
      </c>
      <c r="AB132" s="3">
        <v>0</v>
      </c>
      <c r="AC132" s="3">
        <v>0</v>
      </c>
      <c r="AE132" s="1" t="s">
        <v>1981</v>
      </c>
      <c r="AF132" s="1">
        <v>97</v>
      </c>
    </row>
    <row r="133" spans="1:32" s="1" customFormat="1" hidden="1" x14ac:dyDescent="0.25">
      <c r="A133" s="15" t="s">
        <v>1138</v>
      </c>
      <c r="B133" s="25" t="s">
        <v>1285</v>
      </c>
      <c r="C133" s="15" t="s">
        <v>1179</v>
      </c>
      <c r="D133" s="46" t="s">
        <v>1239</v>
      </c>
      <c r="E133" s="1" t="s">
        <v>854</v>
      </c>
      <c r="F133" s="1" t="s">
        <v>1601</v>
      </c>
      <c r="G133" s="1" t="s">
        <v>159</v>
      </c>
      <c r="H133" s="3">
        <v>6</v>
      </c>
      <c r="I133" s="1" t="s">
        <v>1776</v>
      </c>
      <c r="J133" s="1" t="s">
        <v>1773</v>
      </c>
      <c r="K133" s="1" t="s">
        <v>157</v>
      </c>
      <c r="L133" s="3">
        <v>500</v>
      </c>
      <c r="M133" s="3">
        <v>6</v>
      </c>
      <c r="N133" s="1" t="s">
        <v>154</v>
      </c>
      <c r="O133" s="45">
        <v>4000</v>
      </c>
      <c r="P133" s="45">
        <v>8000</v>
      </c>
      <c r="Q133" s="45">
        <v>15000</v>
      </c>
      <c r="R133" s="1" t="s">
        <v>172</v>
      </c>
      <c r="S133" s="3">
        <v>1</v>
      </c>
      <c r="T133" s="3">
        <v>0</v>
      </c>
      <c r="U133" s="3">
        <v>0</v>
      </c>
      <c r="V133" s="3">
        <v>0</v>
      </c>
      <c r="W133" s="3">
        <v>0</v>
      </c>
      <c r="X133" s="3">
        <v>0</v>
      </c>
      <c r="Y133" s="3">
        <v>0</v>
      </c>
      <c r="Z133" s="3">
        <v>0</v>
      </c>
      <c r="AA133" s="3">
        <v>0</v>
      </c>
      <c r="AB133" s="3">
        <v>0</v>
      </c>
      <c r="AC133" s="3">
        <v>0</v>
      </c>
      <c r="AE133" s="1" t="s">
        <v>1982</v>
      </c>
      <c r="AF133" s="1">
        <v>96</v>
      </c>
    </row>
    <row r="134" spans="1:32" s="1" customFormat="1" hidden="1" x14ac:dyDescent="0.25">
      <c r="A134" s="15" t="s">
        <v>1138</v>
      </c>
      <c r="B134" s="25" t="s">
        <v>1285</v>
      </c>
      <c r="C134" s="15" t="s">
        <v>1177</v>
      </c>
      <c r="D134" s="46" t="s">
        <v>1237</v>
      </c>
      <c r="E134" s="1" t="s">
        <v>795</v>
      </c>
      <c r="F134" s="1" t="s">
        <v>1983</v>
      </c>
      <c r="G134" s="1" t="s">
        <v>159</v>
      </c>
      <c r="H134" s="3">
        <v>3</v>
      </c>
      <c r="I134" s="1" t="s">
        <v>1776</v>
      </c>
      <c r="J134" s="1" t="s">
        <v>1773</v>
      </c>
      <c r="K134" s="1" t="s">
        <v>157</v>
      </c>
      <c r="L134" s="3">
        <v>1000</v>
      </c>
      <c r="M134" s="3">
        <v>5</v>
      </c>
      <c r="N134" s="1" t="s">
        <v>154</v>
      </c>
      <c r="O134" s="45">
        <v>15000</v>
      </c>
      <c r="P134" s="45">
        <v>20000</v>
      </c>
      <c r="Q134" s="45">
        <v>25000</v>
      </c>
      <c r="R134" s="1" t="s">
        <v>796</v>
      </c>
      <c r="S134" s="3">
        <v>1</v>
      </c>
      <c r="T134" s="3">
        <v>0</v>
      </c>
      <c r="U134" s="3">
        <v>1</v>
      </c>
      <c r="V134" s="3">
        <v>0</v>
      </c>
      <c r="W134" s="3">
        <v>0</v>
      </c>
      <c r="X134" s="3">
        <v>0</v>
      </c>
      <c r="Y134" s="3">
        <v>1</v>
      </c>
      <c r="Z134" s="3">
        <v>0</v>
      </c>
      <c r="AA134" s="3">
        <v>0</v>
      </c>
      <c r="AB134" s="3">
        <v>0</v>
      </c>
      <c r="AC134" s="3">
        <v>0</v>
      </c>
      <c r="AE134" s="1" t="s">
        <v>1984</v>
      </c>
      <c r="AF134" s="1">
        <v>91</v>
      </c>
    </row>
    <row r="135" spans="1:32" s="1" customFormat="1" hidden="1" x14ac:dyDescent="0.25">
      <c r="A135" s="15" t="s">
        <v>1138</v>
      </c>
      <c r="B135" s="25" t="s">
        <v>1285</v>
      </c>
      <c r="C135" s="15" t="s">
        <v>1180</v>
      </c>
      <c r="D135" s="46" t="s">
        <v>1240</v>
      </c>
      <c r="E135" s="1" t="s">
        <v>1985</v>
      </c>
      <c r="F135" s="1" t="s">
        <v>1986</v>
      </c>
      <c r="G135" s="1" t="s">
        <v>153</v>
      </c>
      <c r="H135" s="3">
        <v>3</v>
      </c>
      <c r="I135" s="1" t="s">
        <v>1776</v>
      </c>
      <c r="J135" s="1" t="s">
        <v>1773</v>
      </c>
      <c r="K135" s="1" t="s">
        <v>154</v>
      </c>
      <c r="L135" s="3">
        <v>2333</v>
      </c>
      <c r="M135" s="3">
        <v>7</v>
      </c>
      <c r="N135" s="1" t="s">
        <v>154</v>
      </c>
      <c r="O135" s="45">
        <v>8000</v>
      </c>
      <c r="P135" s="45">
        <v>9500</v>
      </c>
      <c r="Q135" s="45">
        <v>13000</v>
      </c>
      <c r="R135" s="1" t="s">
        <v>172</v>
      </c>
      <c r="S135" s="3">
        <v>1</v>
      </c>
      <c r="T135" s="3">
        <v>0</v>
      </c>
      <c r="U135" s="3">
        <v>0</v>
      </c>
      <c r="V135" s="3">
        <v>0</v>
      </c>
      <c r="W135" s="3">
        <v>0</v>
      </c>
      <c r="X135" s="3">
        <v>0</v>
      </c>
      <c r="Y135" s="3">
        <v>0</v>
      </c>
      <c r="Z135" s="3">
        <v>0</v>
      </c>
      <c r="AA135" s="3">
        <v>0</v>
      </c>
      <c r="AB135" s="3">
        <v>0</v>
      </c>
      <c r="AC135" s="3">
        <v>0</v>
      </c>
      <c r="AE135" s="1" t="s">
        <v>1987</v>
      </c>
      <c r="AF135" s="1">
        <v>98</v>
      </c>
    </row>
    <row r="136" spans="1:32" s="1" customFormat="1" hidden="1" x14ac:dyDescent="0.25">
      <c r="A136" s="15" t="s">
        <v>1138</v>
      </c>
      <c r="B136" s="25" t="s">
        <v>1285</v>
      </c>
      <c r="C136" s="15" t="s">
        <v>1175</v>
      </c>
      <c r="D136" s="46" t="s">
        <v>1235</v>
      </c>
      <c r="E136" s="1" t="s">
        <v>808</v>
      </c>
      <c r="F136" s="1" t="s">
        <v>1988</v>
      </c>
      <c r="G136" s="1" t="s">
        <v>159</v>
      </c>
      <c r="H136" s="3">
        <v>6</v>
      </c>
      <c r="I136" s="1" t="s">
        <v>1776</v>
      </c>
      <c r="J136" s="1" t="s">
        <v>1773</v>
      </c>
      <c r="K136" s="1" t="s">
        <v>157</v>
      </c>
      <c r="L136" s="3">
        <v>1666</v>
      </c>
      <c r="M136" s="3">
        <v>4</v>
      </c>
      <c r="N136" s="1" t="s">
        <v>154</v>
      </c>
      <c r="O136" s="45">
        <v>15000</v>
      </c>
      <c r="P136" s="45">
        <v>20000</v>
      </c>
      <c r="Q136" s="45">
        <v>25000</v>
      </c>
      <c r="R136" s="1" t="s">
        <v>182</v>
      </c>
      <c r="S136" s="3">
        <v>1</v>
      </c>
      <c r="T136" s="3">
        <v>0</v>
      </c>
      <c r="U136" s="3">
        <v>1</v>
      </c>
      <c r="V136" s="3">
        <v>1</v>
      </c>
      <c r="W136" s="3">
        <v>1</v>
      </c>
      <c r="X136" s="3">
        <v>0</v>
      </c>
      <c r="Y136" s="3">
        <v>1</v>
      </c>
      <c r="Z136" s="3">
        <v>0</v>
      </c>
      <c r="AA136" s="3">
        <v>0</v>
      </c>
      <c r="AB136" s="3">
        <v>0</v>
      </c>
      <c r="AC136" s="3">
        <v>0</v>
      </c>
      <c r="AE136" s="1" t="s">
        <v>1989</v>
      </c>
      <c r="AF136" s="1">
        <v>93</v>
      </c>
    </row>
    <row r="137" spans="1:32" hidden="1" x14ac:dyDescent="0.25">
      <c r="H137">
        <f>MEDIAN(H2:H136)</f>
        <v>5</v>
      </c>
      <c r="M137">
        <f>MEDIAN(M2:M136)</f>
        <v>5</v>
      </c>
      <c r="O137" s="49">
        <f>MEDIAN(O2:O136)</f>
        <v>2500</v>
      </c>
      <c r="P137" s="49">
        <f>MEDIAN(P2:P136)</f>
        <v>4000</v>
      </c>
      <c r="Q137" s="49">
        <f>MEDIAN(Q2:Q136)</f>
        <v>6000</v>
      </c>
    </row>
  </sheetData>
  <autoFilter ref="A1:AF137">
    <filterColumn colId="0">
      <filters>
        <filter val="Sa'ada"/>
        <filter val="Sana'a"/>
      </filters>
    </filterColumn>
    <sortState ref="A2:AO137">
      <sortCondition ref="A1"/>
    </sortState>
  </autoFilter>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5"/>
  <sheetViews>
    <sheetView topLeftCell="F1" workbookViewId="0">
      <selection activeCell="R15" sqref="R15"/>
    </sheetView>
  </sheetViews>
  <sheetFormatPr defaultRowHeight="15" x14ac:dyDescent="0.25"/>
  <cols>
    <col min="1" max="1" width="14.42578125" customWidth="1"/>
    <col min="2" max="2" width="19.5703125" customWidth="1"/>
    <col min="3" max="3" width="15.7109375" customWidth="1"/>
    <col min="4" max="4" width="14.28515625" customWidth="1"/>
    <col min="13" max="13" width="21.5703125" customWidth="1"/>
    <col min="17" max="17" width="12.85546875" customWidth="1"/>
    <col min="18" max="18" width="13.5703125" customWidth="1"/>
    <col min="19" max="19" width="11.140625" customWidth="1"/>
    <col min="20" max="20" width="15.42578125" customWidth="1"/>
    <col min="21" max="21" width="14.140625" customWidth="1"/>
  </cols>
  <sheetData>
    <row r="1" spans="1:21" x14ac:dyDescent="0.25">
      <c r="A1" s="36" t="s">
        <v>1746</v>
      </c>
      <c r="B1" s="36"/>
      <c r="C1" s="36"/>
      <c r="D1" s="36"/>
      <c r="E1" s="36"/>
      <c r="F1" s="36"/>
      <c r="G1" s="36"/>
      <c r="H1" s="36"/>
      <c r="I1" s="36"/>
      <c r="J1" s="36"/>
      <c r="K1" s="36"/>
      <c r="L1" s="36"/>
      <c r="M1" s="36"/>
      <c r="Q1" s="37" t="s">
        <v>1747</v>
      </c>
      <c r="R1" s="37"/>
      <c r="S1" s="37"/>
      <c r="T1" s="37"/>
      <c r="U1" s="37"/>
    </row>
    <row r="2" spans="1:21" x14ac:dyDescent="0.25">
      <c r="A2" s="39" t="s">
        <v>1632</v>
      </c>
      <c r="B2" s="39" t="s">
        <v>1629</v>
      </c>
      <c r="C2" s="39" t="s">
        <v>1708</v>
      </c>
      <c r="D2" s="39" t="s">
        <v>1628</v>
      </c>
      <c r="E2" s="39" t="s">
        <v>1633</v>
      </c>
      <c r="F2" s="39" t="s">
        <v>1630</v>
      </c>
      <c r="G2" s="39" t="s">
        <v>1730</v>
      </c>
      <c r="H2" s="39" t="s">
        <v>1731</v>
      </c>
      <c r="I2" s="39" t="s">
        <v>1709</v>
      </c>
      <c r="J2" s="39" t="s">
        <v>1732</v>
      </c>
      <c r="K2" s="39" t="s">
        <v>1733</v>
      </c>
      <c r="L2" s="39" t="s">
        <v>1734</v>
      </c>
      <c r="M2" s="39" t="s">
        <v>1735</v>
      </c>
      <c r="Q2" s="43" t="s">
        <v>1708</v>
      </c>
      <c r="R2" s="43" t="s">
        <v>1629</v>
      </c>
      <c r="S2" s="43" t="s">
        <v>1</v>
      </c>
      <c r="T2" s="43" t="s">
        <v>2</v>
      </c>
      <c r="U2" s="43" t="s">
        <v>1736</v>
      </c>
    </row>
    <row r="3" spans="1:21" x14ac:dyDescent="0.25">
      <c r="A3" s="39" t="s">
        <v>1635</v>
      </c>
      <c r="B3" s="39" t="s">
        <v>1139</v>
      </c>
      <c r="C3" s="39" t="s">
        <v>1183</v>
      </c>
      <c r="D3" s="40" t="s">
        <v>1243</v>
      </c>
      <c r="E3" s="39" t="s">
        <v>1634</v>
      </c>
      <c r="F3" s="39" t="s">
        <v>1286</v>
      </c>
      <c r="G3" s="41">
        <v>370</v>
      </c>
      <c r="H3" s="41">
        <v>370</v>
      </c>
      <c r="I3" s="41">
        <v>200</v>
      </c>
      <c r="J3" s="41">
        <v>100</v>
      </c>
      <c r="K3" s="41">
        <v>80</v>
      </c>
      <c r="L3" s="41">
        <v>400</v>
      </c>
      <c r="M3" s="41">
        <v>100</v>
      </c>
      <c r="Q3" s="43" t="s">
        <v>1737</v>
      </c>
      <c r="R3" s="43" t="s">
        <v>1143</v>
      </c>
      <c r="S3" s="43" t="s">
        <v>1291</v>
      </c>
      <c r="T3" s="43" t="s">
        <v>1738</v>
      </c>
      <c r="U3" s="43">
        <v>150</v>
      </c>
    </row>
    <row r="4" spans="1:21" x14ac:dyDescent="0.25">
      <c r="A4" s="39" t="s">
        <v>1636</v>
      </c>
      <c r="B4" s="39" t="s">
        <v>1139</v>
      </c>
      <c r="C4" s="39" t="s">
        <v>1187</v>
      </c>
      <c r="D4" s="40" t="s">
        <v>1247</v>
      </c>
      <c r="E4" s="39" t="s">
        <v>1634</v>
      </c>
      <c r="F4" s="39" t="s">
        <v>1286</v>
      </c>
      <c r="G4" s="41">
        <v>342.5</v>
      </c>
      <c r="H4" s="41">
        <v>354</v>
      </c>
      <c r="I4" s="41">
        <v>100</v>
      </c>
      <c r="J4" s="41">
        <v>72.5</v>
      </c>
      <c r="K4" s="41">
        <v>90</v>
      </c>
      <c r="L4" s="41">
        <v>300</v>
      </c>
      <c r="M4" s="41">
        <v>75</v>
      </c>
      <c r="Q4" s="43" t="s">
        <v>1353</v>
      </c>
      <c r="R4" s="43" t="s">
        <v>1146</v>
      </c>
      <c r="S4" s="43" t="s">
        <v>1295</v>
      </c>
      <c r="T4" s="43" t="s">
        <v>1424</v>
      </c>
      <c r="U4" s="43">
        <v>3500</v>
      </c>
    </row>
    <row r="5" spans="1:21" x14ac:dyDescent="0.25">
      <c r="A5" s="39" t="s">
        <v>1637</v>
      </c>
      <c r="B5" s="39" t="s">
        <v>1143</v>
      </c>
      <c r="C5" s="39" t="s">
        <v>1211</v>
      </c>
      <c r="D5" s="40" t="s">
        <v>1272</v>
      </c>
      <c r="E5" s="39" t="s">
        <v>1634</v>
      </c>
      <c r="F5" s="39" t="s">
        <v>1291</v>
      </c>
      <c r="G5" s="41">
        <v>315</v>
      </c>
      <c r="H5" s="41">
        <v>290</v>
      </c>
      <c r="I5" s="41">
        <v>250</v>
      </c>
      <c r="J5" s="41">
        <v>100</v>
      </c>
      <c r="K5" s="41">
        <v>143</v>
      </c>
      <c r="L5" s="41">
        <v>400</v>
      </c>
      <c r="M5" s="41">
        <v>100</v>
      </c>
      <c r="Q5" s="43" t="s">
        <v>1739</v>
      </c>
      <c r="R5" s="43" t="s">
        <v>1146</v>
      </c>
      <c r="S5" s="43" t="s">
        <v>1295</v>
      </c>
      <c r="T5" s="43" t="s">
        <v>1740</v>
      </c>
      <c r="U5" s="43">
        <v>3570</v>
      </c>
    </row>
    <row r="6" spans="1:21" x14ac:dyDescent="0.25">
      <c r="A6" s="39" t="s">
        <v>1638</v>
      </c>
      <c r="B6" s="39" t="s">
        <v>1136</v>
      </c>
      <c r="C6" s="39" t="s">
        <v>1359</v>
      </c>
      <c r="D6" s="39" t="s">
        <v>1406</v>
      </c>
      <c r="E6" s="39" t="s">
        <v>1634</v>
      </c>
      <c r="F6" s="39" t="s">
        <v>1283</v>
      </c>
      <c r="G6" s="41">
        <v>350</v>
      </c>
      <c r="H6" s="41">
        <v>360</v>
      </c>
      <c r="I6" s="41">
        <v>80</v>
      </c>
      <c r="J6" s="41" t="s">
        <v>1631</v>
      </c>
      <c r="K6" s="41">
        <v>100</v>
      </c>
      <c r="L6" s="41">
        <v>350</v>
      </c>
      <c r="M6" s="41">
        <v>73</v>
      </c>
      <c r="Q6" s="43" t="s">
        <v>1218</v>
      </c>
      <c r="R6" s="43" t="s">
        <v>1146</v>
      </c>
      <c r="S6" s="43" t="s">
        <v>1295</v>
      </c>
      <c r="T6" s="43" t="s">
        <v>1281</v>
      </c>
      <c r="U6" s="43">
        <v>1428</v>
      </c>
    </row>
    <row r="7" spans="1:21" x14ac:dyDescent="0.25">
      <c r="A7" s="39" t="s">
        <v>1639</v>
      </c>
      <c r="B7" s="39" t="s">
        <v>1140</v>
      </c>
      <c r="C7" s="39" t="s">
        <v>1197</v>
      </c>
      <c r="D7" s="40" t="s">
        <v>1258</v>
      </c>
      <c r="E7" s="39" t="s">
        <v>1634</v>
      </c>
      <c r="F7" s="39" t="s">
        <v>1287</v>
      </c>
      <c r="G7" s="41">
        <v>360</v>
      </c>
      <c r="H7" s="41">
        <v>350</v>
      </c>
      <c r="I7" s="41">
        <v>100</v>
      </c>
      <c r="J7" s="41">
        <v>100</v>
      </c>
      <c r="K7" s="41">
        <v>143</v>
      </c>
      <c r="L7" s="41">
        <v>444.44439999999997</v>
      </c>
      <c r="M7" s="41">
        <v>73</v>
      </c>
      <c r="Q7" s="43" t="s">
        <v>1197</v>
      </c>
      <c r="R7" s="43" t="s">
        <v>1140</v>
      </c>
      <c r="S7" s="43" t="s">
        <v>1287</v>
      </c>
      <c r="T7" s="43" t="s">
        <v>1258</v>
      </c>
      <c r="U7" s="43">
        <v>2500</v>
      </c>
    </row>
    <row r="8" spans="1:21" x14ac:dyDescent="0.25">
      <c r="A8" s="39" t="s">
        <v>1640</v>
      </c>
      <c r="B8" s="39" t="s">
        <v>1140</v>
      </c>
      <c r="C8" s="39" t="s">
        <v>1196</v>
      </c>
      <c r="D8" s="40" t="s">
        <v>1257</v>
      </c>
      <c r="E8" s="39" t="s">
        <v>1634</v>
      </c>
      <c r="F8" s="39" t="s">
        <v>1287</v>
      </c>
      <c r="G8" s="41">
        <v>355</v>
      </c>
      <c r="H8" s="41">
        <v>350</v>
      </c>
      <c r="I8" s="41">
        <v>100</v>
      </c>
      <c r="J8" s="41">
        <v>100</v>
      </c>
      <c r="K8" s="41">
        <v>120</v>
      </c>
      <c r="L8" s="41">
        <v>372.22219999999999</v>
      </c>
      <c r="M8" s="41">
        <v>73</v>
      </c>
      <c r="Q8" s="43" t="s">
        <v>1358</v>
      </c>
      <c r="R8" s="43" t="s">
        <v>1140</v>
      </c>
      <c r="S8" s="43" t="s">
        <v>1287</v>
      </c>
      <c r="T8" s="43" t="s">
        <v>1428</v>
      </c>
      <c r="U8" s="43">
        <v>2000</v>
      </c>
    </row>
    <row r="9" spans="1:21" x14ac:dyDescent="0.25">
      <c r="A9" s="39" t="s">
        <v>1641</v>
      </c>
      <c r="B9" s="39" t="s">
        <v>1146</v>
      </c>
      <c r="C9" s="39" t="s">
        <v>1353</v>
      </c>
      <c r="D9" s="40" t="s">
        <v>1424</v>
      </c>
      <c r="E9" s="39" t="s">
        <v>1634</v>
      </c>
      <c r="F9" s="39" t="s">
        <v>1295</v>
      </c>
      <c r="G9" s="41">
        <v>320</v>
      </c>
      <c r="H9" s="41">
        <v>362.5</v>
      </c>
      <c r="I9" s="41" t="s">
        <v>1631</v>
      </c>
      <c r="J9" s="41">
        <v>100</v>
      </c>
      <c r="K9" s="41">
        <v>100</v>
      </c>
      <c r="L9" s="41">
        <v>475</v>
      </c>
      <c r="M9" s="41">
        <v>100</v>
      </c>
      <c r="Q9" s="43" t="s">
        <v>1357</v>
      </c>
      <c r="R9" s="43" t="s">
        <v>1140</v>
      </c>
      <c r="S9" s="43" t="s">
        <v>1287</v>
      </c>
      <c r="T9" s="43" t="s">
        <v>1429</v>
      </c>
      <c r="U9" s="43">
        <v>1000</v>
      </c>
    </row>
    <row r="10" spans="1:21" x14ac:dyDescent="0.25">
      <c r="A10" s="39" t="s">
        <v>1642</v>
      </c>
      <c r="B10" s="39" t="s">
        <v>1146</v>
      </c>
      <c r="C10" s="39" t="s">
        <v>1219</v>
      </c>
      <c r="D10" s="40" t="s">
        <v>1282</v>
      </c>
      <c r="E10" s="39" t="s">
        <v>1634</v>
      </c>
      <c r="F10" s="39" t="s">
        <v>1295</v>
      </c>
      <c r="G10" s="41">
        <v>310</v>
      </c>
      <c r="H10" s="41">
        <v>315</v>
      </c>
      <c r="I10" s="41">
        <v>200</v>
      </c>
      <c r="J10" s="41">
        <v>100</v>
      </c>
      <c r="K10" s="41">
        <v>100</v>
      </c>
      <c r="L10" s="41">
        <v>400</v>
      </c>
      <c r="M10" s="41">
        <v>80</v>
      </c>
      <c r="Q10" s="43" t="s">
        <v>1214</v>
      </c>
      <c r="R10" s="43" t="s">
        <v>1145</v>
      </c>
      <c r="S10" s="43" t="s">
        <v>1293</v>
      </c>
      <c r="T10" s="43" t="s">
        <v>1276</v>
      </c>
      <c r="U10" s="43">
        <v>1250</v>
      </c>
    </row>
    <row r="11" spans="1:21" x14ac:dyDescent="0.25">
      <c r="A11" s="39" t="s">
        <v>1643</v>
      </c>
      <c r="B11" s="39" t="s">
        <v>1145</v>
      </c>
      <c r="C11" s="39" t="s">
        <v>1214</v>
      </c>
      <c r="D11" s="40" t="s">
        <v>1276</v>
      </c>
      <c r="E11" s="39" t="s">
        <v>1634</v>
      </c>
      <c r="F11" s="39" t="s">
        <v>1293</v>
      </c>
      <c r="G11" s="41">
        <v>360</v>
      </c>
      <c r="H11" s="41">
        <v>360</v>
      </c>
      <c r="I11" s="41">
        <v>150</v>
      </c>
      <c r="J11" s="41">
        <v>75</v>
      </c>
      <c r="K11" s="41">
        <v>107</v>
      </c>
      <c r="L11" s="41">
        <v>360</v>
      </c>
      <c r="M11" s="41">
        <v>88</v>
      </c>
      <c r="Q11" s="43" t="s">
        <v>1216</v>
      </c>
      <c r="R11" s="43" t="s">
        <v>1145</v>
      </c>
      <c r="S11" s="43" t="s">
        <v>1293</v>
      </c>
      <c r="T11" s="43" t="s">
        <v>1278</v>
      </c>
      <c r="U11" s="43">
        <v>2000</v>
      </c>
    </row>
    <row r="12" spans="1:21" x14ac:dyDescent="0.25">
      <c r="A12" s="39" t="s">
        <v>1644</v>
      </c>
      <c r="B12" s="39" t="s">
        <v>1138</v>
      </c>
      <c r="C12" s="39" t="s">
        <v>1181</v>
      </c>
      <c r="D12" s="40" t="s">
        <v>1241</v>
      </c>
      <c r="E12" s="39" t="s">
        <v>1634</v>
      </c>
      <c r="F12" s="39" t="s">
        <v>1285</v>
      </c>
      <c r="G12" s="41">
        <v>320</v>
      </c>
      <c r="H12" s="41">
        <v>325</v>
      </c>
      <c r="I12" s="41">
        <v>150</v>
      </c>
      <c r="J12" s="41">
        <v>100</v>
      </c>
      <c r="K12" s="41">
        <v>114</v>
      </c>
      <c r="L12" s="41">
        <v>300</v>
      </c>
      <c r="M12" s="41">
        <v>100</v>
      </c>
      <c r="Q12" s="43" t="s">
        <v>1354</v>
      </c>
      <c r="R12" s="43" t="s">
        <v>1145</v>
      </c>
      <c r="S12" s="43" t="s">
        <v>1293</v>
      </c>
      <c r="T12" s="43" t="s">
        <v>1425</v>
      </c>
      <c r="U12" s="43">
        <v>2700</v>
      </c>
    </row>
    <row r="13" spans="1:21" x14ac:dyDescent="0.25">
      <c r="A13" s="39" t="s">
        <v>1645</v>
      </c>
      <c r="B13" s="39" t="s">
        <v>1145</v>
      </c>
      <c r="C13" s="39" t="s">
        <v>1216</v>
      </c>
      <c r="D13" s="40" t="s">
        <v>1278</v>
      </c>
      <c r="E13" s="39" t="s">
        <v>1634</v>
      </c>
      <c r="F13" s="39" t="s">
        <v>1293</v>
      </c>
      <c r="G13" s="41">
        <v>360</v>
      </c>
      <c r="H13" s="41">
        <v>365</v>
      </c>
      <c r="I13" s="41" t="s">
        <v>1631</v>
      </c>
      <c r="J13" s="41">
        <v>67.5</v>
      </c>
      <c r="K13" s="41">
        <v>81.5</v>
      </c>
      <c r="L13" s="41">
        <v>350</v>
      </c>
      <c r="M13" s="41">
        <v>55</v>
      </c>
      <c r="Q13" s="43" t="s">
        <v>1215</v>
      </c>
      <c r="R13" s="43" t="s">
        <v>1145</v>
      </c>
      <c r="S13" s="43" t="s">
        <v>1293</v>
      </c>
      <c r="T13" s="43" t="s">
        <v>1277</v>
      </c>
      <c r="U13" s="43">
        <v>3000</v>
      </c>
    </row>
    <row r="14" spans="1:21" x14ac:dyDescent="0.25">
      <c r="A14" s="39" t="s">
        <v>1646</v>
      </c>
      <c r="B14" s="39" t="s">
        <v>1140</v>
      </c>
      <c r="C14" s="39" t="s">
        <v>1358</v>
      </c>
      <c r="D14" s="40" t="s">
        <v>1428</v>
      </c>
      <c r="E14" s="39" t="s">
        <v>1634</v>
      </c>
      <c r="F14" s="39" t="s">
        <v>1287</v>
      </c>
      <c r="G14" s="41">
        <v>350</v>
      </c>
      <c r="H14" s="41">
        <v>375</v>
      </c>
      <c r="I14" s="41">
        <v>130</v>
      </c>
      <c r="J14" s="41">
        <v>100</v>
      </c>
      <c r="K14" s="41">
        <v>70</v>
      </c>
      <c r="L14" s="41">
        <v>350</v>
      </c>
      <c r="M14" s="41">
        <v>50</v>
      </c>
      <c r="Q14" s="43" t="s">
        <v>1356</v>
      </c>
      <c r="R14" s="43" t="s">
        <v>1145</v>
      </c>
      <c r="S14" s="43" t="s">
        <v>1293</v>
      </c>
      <c r="T14" s="43" t="s">
        <v>1427</v>
      </c>
      <c r="U14" s="43">
        <v>1500</v>
      </c>
    </row>
    <row r="15" spans="1:21" x14ac:dyDescent="0.25">
      <c r="A15" s="39" t="s">
        <v>1647</v>
      </c>
      <c r="B15" s="39" t="s">
        <v>1136</v>
      </c>
      <c r="C15" s="39" t="s">
        <v>1373</v>
      </c>
      <c r="D15" s="42" t="s">
        <v>1407</v>
      </c>
      <c r="E15" s="39" t="s">
        <v>1634</v>
      </c>
      <c r="F15" s="39" t="s">
        <v>1283</v>
      </c>
      <c r="G15" s="41">
        <v>350</v>
      </c>
      <c r="H15" s="41">
        <v>360</v>
      </c>
      <c r="I15" s="41">
        <v>100</v>
      </c>
      <c r="J15" s="41" t="s">
        <v>1631</v>
      </c>
      <c r="K15" s="41">
        <v>120</v>
      </c>
      <c r="L15" s="41">
        <v>350</v>
      </c>
      <c r="M15" s="41">
        <v>60</v>
      </c>
      <c r="Q15" s="43" t="s">
        <v>1403</v>
      </c>
      <c r="R15" s="43" t="s">
        <v>1741</v>
      </c>
      <c r="S15" s="43" t="s">
        <v>1405</v>
      </c>
      <c r="T15" s="43" t="s">
        <v>1410</v>
      </c>
      <c r="U15" s="43">
        <v>1150</v>
      </c>
    </row>
    <row r="16" spans="1:21" x14ac:dyDescent="0.25">
      <c r="A16" s="39" t="s">
        <v>1648</v>
      </c>
      <c r="B16" s="39" t="s">
        <v>1138</v>
      </c>
      <c r="C16" s="39" t="s">
        <v>1182</v>
      </c>
      <c r="D16" s="40" t="s">
        <v>1242</v>
      </c>
      <c r="E16" s="39" t="s">
        <v>1634</v>
      </c>
      <c r="F16" s="39" t="s">
        <v>1285</v>
      </c>
      <c r="G16" s="41">
        <v>320</v>
      </c>
      <c r="H16" s="41">
        <v>325</v>
      </c>
      <c r="I16" s="41">
        <v>125</v>
      </c>
      <c r="J16" s="41">
        <v>100</v>
      </c>
      <c r="K16" s="41">
        <v>114</v>
      </c>
      <c r="L16" s="41">
        <v>300</v>
      </c>
      <c r="M16" s="41">
        <v>91</v>
      </c>
      <c r="Q16" s="43" t="s">
        <v>1170</v>
      </c>
      <c r="R16" s="43" t="s">
        <v>1137</v>
      </c>
      <c r="S16" s="43" t="s">
        <v>1284</v>
      </c>
      <c r="T16" s="43" t="s">
        <v>1230</v>
      </c>
      <c r="U16" s="43">
        <v>1000</v>
      </c>
    </row>
    <row r="17" spans="1:21" x14ac:dyDescent="0.25">
      <c r="A17" s="39" t="s">
        <v>1649</v>
      </c>
      <c r="B17" s="39" t="s">
        <v>1140</v>
      </c>
      <c r="C17" s="39" t="s">
        <v>1388</v>
      </c>
      <c r="D17" s="39" t="s">
        <v>1409</v>
      </c>
      <c r="E17" s="39" t="s">
        <v>1634</v>
      </c>
      <c r="F17" s="39" t="s">
        <v>1287</v>
      </c>
      <c r="G17" s="41">
        <v>335</v>
      </c>
      <c r="H17" s="41">
        <v>350</v>
      </c>
      <c r="I17" s="41">
        <v>85</v>
      </c>
      <c r="J17" s="41">
        <v>150</v>
      </c>
      <c r="K17" s="41">
        <v>100</v>
      </c>
      <c r="L17" s="41">
        <v>250</v>
      </c>
      <c r="M17" s="41">
        <v>90</v>
      </c>
      <c r="Q17" s="43" t="s">
        <v>1169</v>
      </c>
      <c r="R17" s="43" t="s">
        <v>1137</v>
      </c>
      <c r="S17" s="43" t="s">
        <v>1284</v>
      </c>
      <c r="T17" s="43" t="s">
        <v>1229</v>
      </c>
      <c r="U17" s="43">
        <v>1153</v>
      </c>
    </row>
    <row r="18" spans="1:21" x14ac:dyDescent="0.25">
      <c r="A18" s="39" t="s">
        <v>1650</v>
      </c>
      <c r="B18" s="39" t="s">
        <v>1138</v>
      </c>
      <c r="C18" s="39" t="s">
        <v>1179</v>
      </c>
      <c r="D18" s="40" t="s">
        <v>1239</v>
      </c>
      <c r="E18" s="39" t="s">
        <v>1634</v>
      </c>
      <c r="F18" s="39" t="s">
        <v>1285</v>
      </c>
      <c r="G18" s="41">
        <v>360</v>
      </c>
      <c r="H18" s="41">
        <v>360</v>
      </c>
      <c r="I18" s="41" t="s">
        <v>1631</v>
      </c>
      <c r="J18" s="41">
        <v>100</v>
      </c>
      <c r="K18" s="41">
        <v>100</v>
      </c>
      <c r="L18" s="41">
        <v>450</v>
      </c>
      <c r="M18" s="41">
        <v>70</v>
      </c>
      <c r="Q18" s="43" t="s">
        <v>1168</v>
      </c>
      <c r="R18" s="43" t="s">
        <v>1137</v>
      </c>
      <c r="S18" s="43" t="s">
        <v>1284</v>
      </c>
      <c r="T18" s="43" t="s">
        <v>1228</v>
      </c>
      <c r="U18" s="43">
        <v>1000</v>
      </c>
    </row>
    <row r="19" spans="1:21" x14ac:dyDescent="0.25">
      <c r="A19" s="39" t="s">
        <v>1651</v>
      </c>
      <c r="B19" s="39" t="s">
        <v>1137</v>
      </c>
      <c r="C19" s="39" t="s">
        <v>1170</v>
      </c>
      <c r="D19" s="40" t="s">
        <v>1230</v>
      </c>
      <c r="E19" s="39" t="s">
        <v>1634</v>
      </c>
      <c r="F19" s="39" t="s">
        <v>1284</v>
      </c>
      <c r="G19" s="41">
        <v>352.5</v>
      </c>
      <c r="H19" s="41">
        <v>355</v>
      </c>
      <c r="I19" s="41">
        <v>100</v>
      </c>
      <c r="J19" s="41">
        <v>62.5</v>
      </c>
      <c r="K19" s="41">
        <v>80</v>
      </c>
      <c r="L19" s="41">
        <v>312.5</v>
      </c>
      <c r="M19" s="41">
        <v>60</v>
      </c>
      <c r="Q19" s="43" t="s">
        <v>1171</v>
      </c>
      <c r="R19" s="43" t="s">
        <v>1137</v>
      </c>
      <c r="S19" s="43" t="s">
        <v>1284</v>
      </c>
      <c r="T19" s="43" t="s">
        <v>1231</v>
      </c>
      <c r="U19" s="43">
        <v>750</v>
      </c>
    </row>
    <row r="20" spans="1:21" x14ac:dyDescent="0.25">
      <c r="A20" s="39" t="s">
        <v>1652</v>
      </c>
      <c r="B20" s="39" t="s">
        <v>1138</v>
      </c>
      <c r="C20" s="39" t="s">
        <v>1178</v>
      </c>
      <c r="D20" s="40" t="s">
        <v>1238</v>
      </c>
      <c r="E20" s="39" t="s">
        <v>1634</v>
      </c>
      <c r="F20" s="39" t="s">
        <v>1285</v>
      </c>
      <c r="G20" s="41">
        <v>360</v>
      </c>
      <c r="H20" s="41">
        <v>360</v>
      </c>
      <c r="I20" s="41">
        <v>255</v>
      </c>
      <c r="J20" s="41">
        <v>100</v>
      </c>
      <c r="K20" s="41">
        <v>100</v>
      </c>
      <c r="L20" s="41">
        <v>410</v>
      </c>
      <c r="M20" s="41">
        <v>70</v>
      </c>
      <c r="Q20" s="43" t="s">
        <v>1173</v>
      </c>
      <c r="R20" s="43" t="s">
        <v>1137</v>
      </c>
      <c r="S20" s="43" t="s">
        <v>1284</v>
      </c>
      <c r="T20" s="43" t="s">
        <v>1233</v>
      </c>
      <c r="U20" s="43">
        <v>750</v>
      </c>
    </row>
    <row r="21" spans="1:21" x14ac:dyDescent="0.25">
      <c r="A21" s="39" t="s">
        <v>1653</v>
      </c>
      <c r="B21" s="39" t="s">
        <v>512</v>
      </c>
      <c r="C21" s="39" t="s">
        <v>512</v>
      </c>
      <c r="D21" s="40" t="s">
        <v>1280</v>
      </c>
      <c r="E21" s="39" t="s">
        <v>1634</v>
      </c>
      <c r="F21" s="39" t="s">
        <v>1294</v>
      </c>
      <c r="G21" s="41">
        <v>360</v>
      </c>
      <c r="H21" s="41">
        <v>360</v>
      </c>
      <c r="I21" s="41" t="s">
        <v>1631</v>
      </c>
      <c r="J21" s="41">
        <v>100</v>
      </c>
      <c r="K21" s="41">
        <v>214</v>
      </c>
      <c r="L21" s="41">
        <v>500</v>
      </c>
      <c r="M21" s="41">
        <v>73</v>
      </c>
      <c r="Q21" s="43" t="s">
        <v>1167</v>
      </c>
      <c r="R21" s="43" t="s">
        <v>1137</v>
      </c>
      <c r="S21" s="43" t="s">
        <v>1284</v>
      </c>
      <c r="T21" s="43" t="s">
        <v>1227</v>
      </c>
      <c r="U21" s="43">
        <v>846</v>
      </c>
    </row>
    <row r="22" spans="1:21" x14ac:dyDescent="0.25">
      <c r="A22" s="39" t="s">
        <v>1654</v>
      </c>
      <c r="B22" s="39" t="s">
        <v>1136</v>
      </c>
      <c r="C22" s="39" t="s">
        <v>1163</v>
      </c>
      <c r="D22" s="40" t="s">
        <v>1222</v>
      </c>
      <c r="E22" s="39" t="s">
        <v>1634</v>
      </c>
      <c r="F22" s="39" t="s">
        <v>1283</v>
      </c>
      <c r="G22" s="41">
        <v>350</v>
      </c>
      <c r="H22" s="41">
        <v>375</v>
      </c>
      <c r="I22" s="41" t="s">
        <v>1631</v>
      </c>
      <c r="J22" s="41">
        <v>100</v>
      </c>
      <c r="K22" s="41">
        <v>143</v>
      </c>
      <c r="L22" s="41">
        <v>472</v>
      </c>
      <c r="M22" s="41">
        <v>100</v>
      </c>
      <c r="Q22" s="43" t="s">
        <v>1174</v>
      </c>
      <c r="R22" s="43" t="s">
        <v>1137</v>
      </c>
      <c r="S22" s="43" t="s">
        <v>1284</v>
      </c>
      <c r="T22" s="43" t="s">
        <v>1234</v>
      </c>
      <c r="U22" s="43">
        <v>833</v>
      </c>
    </row>
    <row r="23" spans="1:21" x14ac:dyDescent="0.25">
      <c r="A23" s="39" t="s">
        <v>1655</v>
      </c>
      <c r="B23" s="39" t="s">
        <v>1142</v>
      </c>
      <c r="C23" s="39" t="s">
        <v>1205</v>
      </c>
      <c r="D23" s="40" t="s">
        <v>1266</v>
      </c>
      <c r="E23" s="39" t="s">
        <v>1634</v>
      </c>
      <c r="F23" s="39" t="s">
        <v>1290</v>
      </c>
      <c r="G23" s="41">
        <v>370</v>
      </c>
      <c r="H23" s="41">
        <v>360</v>
      </c>
      <c r="I23" s="41">
        <v>140</v>
      </c>
      <c r="J23" s="41">
        <v>100</v>
      </c>
      <c r="K23" s="41">
        <v>125</v>
      </c>
      <c r="L23" s="41">
        <v>370</v>
      </c>
      <c r="M23" s="41">
        <v>100</v>
      </c>
      <c r="Q23" s="43" t="s">
        <v>1172</v>
      </c>
      <c r="R23" s="43" t="s">
        <v>1137</v>
      </c>
      <c r="S23" s="43" t="s">
        <v>1284</v>
      </c>
      <c r="T23" s="43" t="s">
        <v>1232</v>
      </c>
      <c r="U23" s="43">
        <v>833</v>
      </c>
    </row>
    <row r="24" spans="1:21" x14ac:dyDescent="0.25">
      <c r="A24" s="39" t="s">
        <v>1656</v>
      </c>
      <c r="B24" s="39" t="s">
        <v>1137</v>
      </c>
      <c r="C24" s="39" t="s">
        <v>1169</v>
      </c>
      <c r="D24" s="40" t="s">
        <v>1229</v>
      </c>
      <c r="E24" s="39" t="s">
        <v>1634</v>
      </c>
      <c r="F24" s="39" t="s">
        <v>1284</v>
      </c>
      <c r="G24" s="41">
        <v>350</v>
      </c>
      <c r="H24" s="41">
        <v>360</v>
      </c>
      <c r="I24" s="41">
        <v>200</v>
      </c>
      <c r="J24" s="41">
        <v>80</v>
      </c>
      <c r="K24" s="41">
        <v>125</v>
      </c>
      <c r="L24" s="41">
        <v>350</v>
      </c>
      <c r="M24" s="41">
        <v>70</v>
      </c>
      <c r="Q24" s="43" t="s">
        <v>794</v>
      </c>
      <c r="R24" s="43" t="s">
        <v>1137</v>
      </c>
      <c r="S24" s="43" t="s">
        <v>1284</v>
      </c>
      <c r="T24" s="43" t="s">
        <v>1225</v>
      </c>
      <c r="U24" s="43">
        <v>1000</v>
      </c>
    </row>
    <row r="25" spans="1:21" x14ac:dyDescent="0.25">
      <c r="A25" s="39" t="s">
        <v>1657</v>
      </c>
      <c r="B25" s="39" t="s">
        <v>1139</v>
      </c>
      <c r="C25" s="39" t="s">
        <v>1188</v>
      </c>
      <c r="D25" s="40" t="s">
        <v>1248</v>
      </c>
      <c r="E25" s="39" t="s">
        <v>1634</v>
      </c>
      <c r="F25" s="39" t="s">
        <v>1286</v>
      </c>
      <c r="G25" s="41">
        <v>350</v>
      </c>
      <c r="H25" s="41">
        <v>365</v>
      </c>
      <c r="I25" s="41" t="s">
        <v>1631</v>
      </c>
      <c r="J25" s="41">
        <v>70</v>
      </c>
      <c r="K25" s="41">
        <v>100</v>
      </c>
      <c r="L25" s="41">
        <v>350</v>
      </c>
      <c r="M25" s="41">
        <v>70</v>
      </c>
      <c r="Q25" s="43" t="s">
        <v>1166</v>
      </c>
      <c r="R25" s="43" t="s">
        <v>1137</v>
      </c>
      <c r="S25" s="43" t="s">
        <v>1284</v>
      </c>
      <c r="T25" s="43" t="s">
        <v>1226</v>
      </c>
      <c r="U25" s="43">
        <v>750</v>
      </c>
    </row>
    <row r="26" spans="1:21" x14ac:dyDescent="0.25">
      <c r="A26" s="39" t="s">
        <v>1658</v>
      </c>
      <c r="B26" s="39" t="s">
        <v>1138</v>
      </c>
      <c r="C26" s="39" t="s">
        <v>1177</v>
      </c>
      <c r="D26" s="40" t="s">
        <v>1237</v>
      </c>
      <c r="E26" s="39" t="s">
        <v>1634</v>
      </c>
      <c r="F26" s="39" t="s">
        <v>1285</v>
      </c>
      <c r="G26" s="41">
        <v>390</v>
      </c>
      <c r="H26" s="41">
        <v>390</v>
      </c>
      <c r="I26" s="41">
        <v>300</v>
      </c>
      <c r="J26" s="41">
        <v>110</v>
      </c>
      <c r="K26" s="41">
        <v>100</v>
      </c>
      <c r="L26" s="41">
        <v>480</v>
      </c>
      <c r="M26" s="41">
        <v>80</v>
      </c>
      <c r="Q26" s="43" t="s">
        <v>512</v>
      </c>
      <c r="R26" s="43" t="s">
        <v>512</v>
      </c>
      <c r="S26" s="43" t="s">
        <v>1294</v>
      </c>
      <c r="T26" s="43" t="s">
        <v>1280</v>
      </c>
      <c r="U26" s="43">
        <v>1500</v>
      </c>
    </row>
    <row r="27" spans="1:21" x14ac:dyDescent="0.25">
      <c r="A27" s="39" t="s">
        <v>1659</v>
      </c>
      <c r="B27" s="39" t="s">
        <v>1139</v>
      </c>
      <c r="C27" s="39" t="s">
        <v>1185</v>
      </c>
      <c r="D27" s="40" t="s">
        <v>1245</v>
      </c>
      <c r="E27" s="39" t="s">
        <v>1634</v>
      </c>
      <c r="F27" s="39" t="s">
        <v>1286</v>
      </c>
      <c r="G27" s="41">
        <v>365</v>
      </c>
      <c r="H27" s="41">
        <v>365</v>
      </c>
      <c r="I27" s="41">
        <v>200</v>
      </c>
      <c r="J27" s="41">
        <v>85</v>
      </c>
      <c r="K27" s="41">
        <v>80</v>
      </c>
      <c r="L27" s="41">
        <v>375</v>
      </c>
      <c r="M27" s="41">
        <v>90</v>
      </c>
      <c r="Q27" s="43" t="s">
        <v>1217</v>
      </c>
      <c r="R27" s="43" t="s">
        <v>512</v>
      </c>
      <c r="S27" s="43" t="s">
        <v>1294</v>
      </c>
      <c r="T27" s="43" t="s">
        <v>1279</v>
      </c>
      <c r="U27" s="43">
        <v>1000</v>
      </c>
    </row>
    <row r="28" spans="1:21" x14ac:dyDescent="0.25">
      <c r="A28" s="39" t="s">
        <v>1660</v>
      </c>
      <c r="B28" s="39" t="s">
        <v>1137</v>
      </c>
      <c r="C28" s="39" t="s">
        <v>1168</v>
      </c>
      <c r="D28" s="40" t="s">
        <v>1228</v>
      </c>
      <c r="E28" s="39" t="s">
        <v>1634</v>
      </c>
      <c r="F28" s="39" t="s">
        <v>1284</v>
      </c>
      <c r="G28" s="41">
        <v>355</v>
      </c>
      <c r="H28" s="41">
        <v>360</v>
      </c>
      <c r="I28" s="41">
        <v>100</v>
      </c>
      <c r="J28" s="41">
        <v>55</v>
      </c>
      <c r="K28" s="41">
        <v>79</v>
      </c>
      <c r="L28" s="41">
        <v>350</v>
      </c>
      <c r="M28" s="41">
        <v>60</v>
      </c>
      <c r="Q28" s="43" t="s">
        <v>1355</v>
      </c>
      <c r="R28" s="43" t="s">
        <v>1351</v>
      </c>
      <c r="S28" s="43" t="s">
        <v>1352</v>
      </c>
      <c r="T28" s="43" t="s">
        <v>1426</v>
      </c>
      <c r="U28" s="43">
        <v>2250</v>
      </c>
    </row>
    <row r="29" spans="1:21" x14ac:dyDescent="0.25">
      <c r="A29" s="39" t="s">
        <v>1661</v>
      </c>
      <c r="B29" s="39" t="s">
        <v>1137</v>
      </c>
      <c r="C29" s="39" t="s">
        <v>1171</v>
      </c>
      <c r="D29" s="40" t="s">
        <v>1231</v>
      </c>
      <c r="E29" s="39" t="s">
        <v>1634</v>
      </c>
      <c r="F29" s="39" t="s">
        <v>1284</v>
      </c>
      <c r="G29" s="41">
        <v>370</v>
      </c>
      <c r="H29" s="41">
        <v>370</v>
      </c>
      <c r="I29" s="41">
        <v>170</v>
      </c>
      <c r="J29" s="41">
        <v>100</v>
      </c>
      <c r="K29" s="41">
        <v>100</v>
      </c>
      <c r="L29" s="41">
        <v>400</v>
      </c>
      <c r="M29" s="41">
        <v>70</v>
      </c>
      <c r="Q29" s="43" t="s">
        <v>1183</v>
      </c>
      <c r="R29" s="43" t="s">
        <v>1139</v>
      </c>
      <c r="S29" s="43" t="s">
        <v>1286</v>
      </c>
      <c r="T29" s="43" t="s">
        <v>1243</v>
      </c>
      <c r="U29" s="43">
        <v>1000</v>
      </c>
    </row>
    <row r="30" spans="1:21" x14ac:dyDescent="0.25">
      <c r="A30" s="39" t="s">
        <v>1662</v>
      </c>
      <c r="B30" s="39" t="s">
        <v>1145</v>
      </c>
      <c r="C30" s="39" t="s">
        <v>1354</v>
      </c>
      <c r="D30" s="40" t="s">
        <v>1425</v>
      </c>
      <c r="E30" s="39" t="s">
        <v>1634</v>
      </c>
      <c r="F30" s="39" t="s">
        <v>1293</v>
      </c>
      <c r="G30" s="41">
        <v>345</v>
      </c>
      <c r="H30" s="41">
        <v>355</v>
      </c>
      <c r="I30" s="41" t="s">
        <v>1631</v>
      </c>
      <c r="J30" s="41">
        <v>90</v>
      </c>
      <c r="K30" s="41">
        <v>100</v>
      </c>
      <c r="L30" s="41">
        <v>350</v>
      </c>
      <c r="M30" s="41">
        <v>75</v>
      </c>
      <c r="Q30" s="43" t="s">
        <v>1190</v>
      </c>
      <c r="R30" s="43" t="s">
        <v>1139</v>
      </c>
      <c r="S30" s="43" t="s">
        <v>1286</v>
      </c>
      <c r="T30" s="43" t="s">
        <v>1250</v>
      </c>
      <c r="U30" s="43">
        <v>1750</v>
      </c>
    </row>
    <row r="31" spans="1:21" x14ac:dyDescent="0.25">
      <c r="A31" s="39" t="s">
        <v>1663</v>
      </c>
      <c r="B31" s="39" t="s">
        <v>1137</v>
      </c>
      <c r="C31" s="39" t="s">
        <v>1173</v>
      </c>
      <c r="D31" s="40" t="s">
        <v>1233</v>
      </c>
      <c r="E31" s="39" t="s">
        <v>1634</v>
      </c>
      <c r="F31" s="39" t="s">
        <v>1284</v>
      </c>
      <c r="G31" s="41">
        <v>352.5</v>
      </c>
      <c r="H31" s="41">
        <v>360</v>
      </c>
      <c r="I31" s="41">
        <v>110</v>
      </c>
      <c r="J31" s="41">
        <v>50</v>
      </c>
      <c r="K31" s="41">
        <v>80</v>
      </c>
      <c r="L31" s="41">
        <v>312.5</v>
      </c>
      <c r="M31" s="41">
        <v>55</v>
      </c>
      <c r="Q31" s="43" t="s">
        <v>1192</v>
      </c>
      <c r="R31" s="43" t="s">
        <v>1139</v>
      </c>
      <c r="S31" s="43" t="s">
        <v>1286</v>
      </c>
      <c r="T31" s="43" t="s">
        <v>1252</v>
      </c>
      <c r="U31" s="43">
        <v>2500</v>
      </c>
    </row>
    <row r="32" spans="1:21" x14ac:dyDescent="0.25">
      <c r="A32" s="39" t="s">
        <v>1664</v>
      </c>
      <c r="B32" s="39" t="s">
        <v>1142</v>
      </c>
      <c r="C32" s="39" t="s">
        <v>1209</v>
      </c>
      <c r="D32" s="40" t="s">
        <v>1270</v>
      </c>
      <c r="E32" s="39" t="s">
        <v>1634</v>
      </c>
      <c r="F32" s="39" t="s">
        <v>1290</v>
      </c>
      <c r="G32" s="41">
        <v>385</v>
      </c>
      <c r="H32" s="41">
        <v>380</v>
      </c>
      <c r="I32" s="41" t="s">
        <v>1631</v>
      </c>
      <c r="J32" s="41">
        <v>90</v>
      </c>
      <c r="K32" s="41">
        <v>100</v>
      </c>
      <c r="L32" s="41">
        <v>350</v>
      </c>
      <c r="M32" s="41">
        <v>350</v>
      </c>
      <c r="Q32" s="43" t="s">
        <v>1184</v>
      </c>
      <c r="R32" s="43" t="s">
        <v>1139</v>
      </c>
      <c r="S32" s="43" t="s">
        <v>1286</v>
      </c>
      <c r="T32" s="43" t="s">
        <v>1244</v>
      </c>
      <c r="U32" s="43">
        <v>2500</v>
      </c>
    </row>
    <row r="33" spans="1:21" x14ac:dyDescent="0.25">
      <c r="A33" s="39" t="s">
        <v>1665</v>
      </c>
      <c r="B33" s="39" t="s">
        <v>1140</v>
      </c>
      <c r="C33" s="39" t="s">
        <v>1193</v>
      </c>
      <c r="D33" s="40" t="s">
        <v>1254</v>
      </c>
      <c r="E33" s="39" t="s">
        <v>1634</v>
      </c>
      <c r="F33" s="39" t="s">
        <v>1287</v>
      </c>
      <c r="G33" s="41">
        <v>345</v>
      </c>
      <c r="H33" s="41">
        <v>360</v>
      </c>
      <c r="I33" s="41" t="s">
        <v>1631</v>
      </c>
      <c r="J33" s="41">
        <v>100</v>
      </c>
      <c r="K33" s="41">
        <v>143</v>
      </c>
      <c r="L33" s="41" t="s">
        <v>1631</v>
      </c>
      <c r="M33" s="41">
        <v>225</v>
      </c>
      <c r="Q33" s="43" t="s">
        <v>1189</v>
      </c>
      <c r="R33" s="43" t="s">
        <v>1139</v>
      </c>
      <c r="S33" s="43" t="s">
        <v>1286</v>
      </c>
      <c r="T33" s="43" t="s">
        <v>1249</v>
      </c>
      <c r="U33" s="43">
        <v>1500</v>
      </c>
    </row>
    <row r="34" spans="1:21" x14ac:dyDescent="0.25">
      <c r="A34" s="39" t="s">
        <v>1666</v>
      </c>
      <c r="B34" s="39" t="s">
        <v>1140</v>
      </c>
      <c r="C34" s="39" t="s">
        <v>1357</v>
      </c>
      <c r="D34" s="40" t="s">
        <v>1429</v>
      </c>
      <c r="E34" s="39" t="s">
        <v>1634</v>
      </c>
      <c r="F34" s="39" t="s">
        <v>1287</v>
      </c>
      <c r="G34" s="41">
        <v>350</v>
      </c>
      <c r="H34" s="41">
        <v>350</v>
      </c>
      <c r="I34" s="41" t="s">
        <v>1631</v>
      </c>
      <c r="J34" s="41">
        <v>100</v>
      </c>
      <c r="K34" s="41">
        <v>100</v>
      </c>
      <c r="L34" s="41">
        <v>400</v>
      </c>
      <c r="M34" s="41">
        <v>100</v>
      </c>
      <c r="Q34" s="43" t="s">
        <v>1186</v>
      </c>
      <c r="R34" s="43" t="s">
        <v>1139</v>
      </c>
      <c r="S34" s="43" t="s">
        <v>1286</v>
      </c>
      <c r="T34" s="43" t="s">
        <v>1246</v>
      </c>
      <c r="U34" s="43">
        <v>2000</v>
      </c>
    </row>
    <row r="35" spans="1:21" x14ac:dyDescent="0.25">
      <c r="A35" s="39" t="s">
        <v>1667</v>
      </c>
      <c r="B35" s="39" t="s">
        <v>1137</v>
      </c>
      <c r="C35" s="39" t="s">
        <v>1167</v>
      </c>
      <c r="D35" s="40" t="s">
        <v>1227</v>
      </c>
      <c r="E35" s="39" t="s">
        <v>1634</v>
      </c>
      <c r="F35" s="39" t="s">
        <v>1284</v>
      </c>
      <c r="G35" s="41">
        <v>350</v>
      </c>
      <c r="H35" s="41">
        <v>360</v>
      </c>
      <c r="I35" s="41">
        <v>100</v>
      </c>
      <c r="J35" s="41">
        <v>69</v>
      </c>
      <c r="K35" s="41">
        <v>80</v>
      </c>
      <c r="L35" s="41">
        <v>340.5</v>
      </c>
      <c r="M35" s="41">
        <v>55</v>
      </c>
      <c r="Q35" s="43" t="s">
        <v>1359</v>
      </c>
      <c r="R35" s="43" t="s">
        <v>1136</v>
      </c>
      <c r="S35" s="43" t="s">
        <v>1283</v>
      </c>
      <c r="T35" s="43" t="s">
        <v>1406</v>
      </c>
      <c r="U35" s="43">
        <v>600</v>
      </c>
    </row>
    <row r="36" spans="1:21" x14ac:dyDescent="0.25">
      <c r="A36" s="39" t="s">
        <v>1668</v>
      </c>
      <c r="B36" s="39" t="s">
        <v>1136</v>
      </c>
      <c r="C36" s="39" t="s">
        <v>1164</v>
      </c>
      <c r="D36" s="40" t="s">
        <v>1223</v>
      </c>
      <c r="E36" s="39" t="s">
        <v>1634</v>
      </c>
      <c r="F36" s="39" t="s">
        <v>1283</v>
      </c>
      <c r="G36" s="41" t="s">
        <v>1631</v>
      </c>
      <c r="H36" s="41">
        <v>360</v>
      </c>
      <c r="I36" s="41" t="s">
        <v>1631</v>
      </c>
      <c r="J36" s="41">
        <v>100</v>
      </c>
      <c r="K36" s="41">
        <v>100</v>
      </c>
      <c r="L36" s="41">
        <v>397.5</v>
      </c>
      <c r="M36" s="41">
        <v>105</v>
      </c>
      <c r="Q36" s="43" t="s">
        <v>1373</v>
      </c>
      <c r="R36" s="43" t="s">
        <v>1136</v>
      </c>
      <c r="S36" s="43" t="s">
        <v>1283</v>
      </c>
      <c r="T36" s="43" t="s">
        <v>1407</v>
      </c>
      <c r="U36" s="43">
        <v>550</v>
      </c>
    </row>
    <row r="37" spans="1:21" x14ac:dyDescent="0.25">
      <c r="A37" s="39" t="s">
        <v>1669</v>
      </c>
      <c r="B37" s="39" t="s">
        <v>1140</v>
      </c>
      <c r="C37" s="39" t="s">
        <v>1194</v>
      </c>
      <c r="D37" s="40" t="s">
        <v>1255</v>
      </c>
      <c r="E37" s="39" t="s">
        <v>1634</v>
      </c>
      <c r="F37" s="39" t="s">
        <v>1287</v>
      </c>
      <c r="G37" s="41">
        <v>350</v>
      </c>
      <c r="H37" s="41">
        <v>360</v>
      </c>
      <c r="I37" s="41" t="s">
        <v>1631</v>
      </c>
      <c r="J37" s="41">
        <v>100</v>
      </c>
      <c r="K37" s="41">
        <v>143</v>
      </c>
      <c r="L37" s="41" t="s">
        <v>1631</v>
      </c>
      <c r="M37" s="41">
        <v>100</v>
      </c>
      <c r="Q37" s="43" t="s">
        <v>1165</v>
      </c>
      <c r="R37" s="43" t="s">
        <v>1136</v>
      </c>
      <c r="S37" s="43" t="s">
        <v>1283</v>
      </c>
      <c r="T37" s="43" t="s">
        <v>1224</v>
      </c>
      <c r="U37" s="43">
        <v>1500</v>
      </c>
    </row>
    <row r="38" spans="1:21" x14ac:dyDescent="0.25">
      <c r="A38" s="39" t="s">
        <v>1670</v>
      </c>
      <c r="B38" s="39" t="s">
        <v>1137</v>
      </c>
      <c r="C38" s="39" t="s">
        <v>1174</v>
      </c>
      <c r="D38" s="40" t="s">
        <v>1234</v>
      </c>
      <c r="E38" s="39" t="s">
        <v>1634</v>
      </c>
      <c r="F38" s="39" t="s">
        <v>1284</v>
      </c>
      <c r="G38" s="41">
        <v>350</v>
      </c>
      <c r="H38" s="41">
        <v>350</v>
      </c>
      <c r="I38" s="41">
        <v>100</v>
      </c>
      <c r="J38" s="41">
        <v>50</v>
      </c>
      <c r="K38" s="41">
        <v>80</v>
      </c>
      <c r="L38" s="41">
        <v>300</v>
      </c>
      <c r="M38" s="41">
        <v>50</v>
      </c>
      <c r="Q38" s="43" t="s">
        <v>1383</v>
      </c>
      <c r="R38" s="43" t="s">
        <v>1136</v>
      </c>
      <c r="S38" s="43" t="s">
        <v>1283</v>
      </c>
      <c r="T38" s="43" t="s">
        <v>1408</v>
      </c>
      <c r="U38" s="43">
        <v>2000</v>
      </c>
    </row>
    <row r="39" spans="1:21" x14ac:dyDescent="0.25">
      <c r="A39" s="39" t="s">
        <v>1671</v>
      </c>
      <c r="B39" s="39" t="s">
        <v>1139</v>
      </c>
      <c r="C39" s="39" t="s">
        <v>1190</v>
      </c>
      <c r="D39" s="40" t="s">
        <v>1250</v>
      </c>
      <c r="E39" s="39" t="s">
        <v>1634</v>
      </c>
      <c r="F39" s="39" t="s">
        <v>1286</v>
      </c>
      <c r="G39" s="41">
        <v>350</v>
      </c>
      <c r="H39" s="41">
        <v>370</v>
      </c>
      <c r="I39" s="41">
        <v>200</v>
      </c>
      <c r="J39" s="41">
        <v>100</v>
      </c>
      <c r="K39" s="41">
        <v>129</v>
      </c>
      <c r="L39" s="41">
        <v>300</v>
      </c>
      <c r="M39" s="41">
        <v>73</v>
      </c>
      <c r="Q39" s="43" t="s">
        <v>1742</v>
      </c>
      <c r="R39" s="43" t="s">
        <v>1144</v>
      </c>
      <c r="S39" s="43" t="s">
        <v>1292</v>
      </c>
      <c r="T39" s="43" t="s">
        <v>1274</v>
      </c>
      <c r="U39" s="43">
        <v>1500</v>
      </c>
    </row>
    <row r="40" spans="1:21" x14ac:dyDescent="0.25">
      <c r="A40" s="39" t="s">
        <v>1672</v>
      </c>
      <c r="B40" s="39" t="s">
        <v>1145</v>
      </c>
      <c r="C40" s="39" t="s">
        <v>1215</v>
      </c>
      <c r="D40" s="40" t="s">
        <v>1277</v>
      </c>
      <c r="E40" s="39" t="s">
        <v>1634</v>
      </c>
      <c r="F40" s="39" t="s">
        <v>1293</v>
      </c>
      <c r="G40" s="41">
        <v>350</v>
      </c>
      <c r="H40" s="41">
        <v>360</v>
      </c>
      <c r="I40" s="41">
        <v>200</v>
      </c>
      <c r="J40" s="41">
        <v>80</v>
      </c>
      <c r="K40" s="41">
        <v>103</v>
      </c>
      <c r="L40" s="41">
        <v>462.5</v>
      </c>
      <c r="M40" s="41">
        <v>80</v>
      </c>
      <c r="Q40" s="43" t="s">
        <v>1213</v>
      </c>
      <c r="R40" s="43" t="s">
        <v>1144</v>
      </c>
      <c r="S40" s="43" t="s">
        <v>1292</v>
      </c>
      <c r="T40" s="43" t="s">
        <v>1275</v>
      </c>
      <c r="U40" s="43">
        <v>1500</v>
      </c>
    </row>
    <row r="41" spans="1:21" x14ac:dyDescent="0.25">
      <c r="A41" s="39" t="s">
        <v>1673</v>
      </c>
      <c r="B41" s="39" t="s">
        <v>1509</v>
      </c>
      <c r="C41" s="39" t="s">
        <v>1403</v>
      </c>
      <c r="D41" s="39" t="s">
        <v>1410</v>
      </c>
      <c r="E41" s="39" t="s">
        <v>1634</v>
      </c>
      <c r="F41" s="39" t="s">
        <v>1405</v>
      </c>
      <c r="G41" s="41">
        <v>355</v>
      </c>
      <c r="H41" s="41">
        <v>300</v>
      </c>
      <c r="I41" s="41">
        <v>100</v>
      </c>
      <c r="J41" s="41" t="s">
        <v>1631</v>
      </c>
      <c r="K41" s="41">
        <v>270</v>
      </c>
      <c r="L41" s="41" t="s">
        <v>1631</v>
      </c>
      <c r="M41" s="41">
        <v>85</v>
      </c>
      <c r="Q41" s="43" t="s">
        <v>1396</v>
      </c>
      <c r="R41" s="43" t="s">
        <v>1743</v>
      </c>
      <c r="S41" s="43" t="s">
        <v>1289</v>
      </c>
      <c r="T41" s="43" t="s">
        <v>1265</v>
      </c>
      <c r="U41" s="43">
        <v>1325</v>
      </c>
    </row>
    <row r="42" spans="1:21" x14ac:dyDescent="0.25">
      <c r="A42" s="39" t="s">
        <v>1674</v>
      </c>
      <c r="B42" s="39" t="s">
        <v>1140</v>
      </c>
      <c r="C42" s="39" t="s">
        <v>1195</v>
      </c>
      <c r="D42" s="40" t="s">
        <v>1256</v>
      </c>
      <c r="E42" s="39" t="s">
        <v>1634</v>
      </c>
      <c r="F42" s="39" t="s">
        <v>1287</v>
      </c>
      <c r="G42" s="41">
        <v>360</v>
      </c>
      <c r="H42" s="41">
        <v>360</v>
      </c>
      <c r="I42" s="41">
        <v>150</v>
      </c>
      <c r="J42" s="41">
        <v>80</v>
      </c>
      <c r="K42" s="41">
        <v>113</v>
      </c>
      <c r="L42" s="41">
        <v>350</v>
      </c>
      <c r="M42" s="41">
        <v>100</v>
      </c>
      <c r="Q42" s="43" t="s">
        <v>1203</v>
      </c>
      <c r="R42" s="43" t="s">
        <v>1743</v>
      </c>
      <c r="S42" s="43" t="s">
        <v>1289</v>
      </c>
      <c r="T42" s="43" t="s">
        <v>1264</v>
      </c>
      <c r="U42" s="43">
        <v>1300</v>
      </c>
    </row>
    <row r="43" spans="1:21" x14ac:dyDescent="0.25">
      <c r="A43" s="39" t="s">
        <v>1675</v>
      </c>
      <c r="B43" s="39" t="s">
        <v>1136</v>
      </c>
      <c r="C43" s="39" t="s">
        <v>1165</v>
      </c>
      <c r="D43" s="39" t="s">
        <v>1224</v>
      </c>
      <c r="E43" s="39" t="s">
        <v>1634</v>
      </c>
      <c r="F43" s="39" t="s">
        <v>1283</v>
      </c>
      <c r="G43" s="41">
        <v>340</v>
      </c>
      <c r="H43" s="41">
        <v>350</v>
      </c>
      <c r="I43" s="41">
        <v>100</v>
      </c>
      <c r="J43" s="41">
        <v>100</v>
      </c>
      <c r="K43" s="41">
        <v>120</v>
      </c>
      <c r="L43" s="41">
        <v>350</v>
      </c>
      <c r="M43" s="41">
        <v>80</v>
      </c>
      <c r="Q43" s="43" t="s">
        <v>1199</v>
      </c>
      <c r="R43" s="43" t="s">
        <v>1141</v>
      </c>
      <c r="S43" s="43" t="s">
        <v>1289</v>
      </c>
      <c r="T43" s="43" t="s">
        <v>1260</v>
      </c>
      <c r="U43" s="43">
        <v>1000</v>
      </c>
    </row>
    <row r="44" spans="1:21" x14ac:dyDescent="0.25">
      <c r="A44" s="39" t="s">
        <v>1676</v>
      </c>
      <c r="B44" s="39" t="s">
        <v>1141</v>
      </c>
      <c r="C44" s="39" t="s">
        <v>1199</v>
      </c>
      <c r="D44" s="40" t="s">
        <v>1260</v>
      </c>
      <c r="E44" s="39" t="s">
        <v>1634</v>
      </c>
      <c r="F44" s="39" t="s">
        <v>1289</v>
      </c>
      <c r="G44" s="41">
        <v>380</v>
      </c>
      <c r="H44" s="41">
        <v>370</v>
      </c>
      <c r="I44" s="41" t="s">
        <v>1631</v>
      </c>
      <c r="J44" s="41">
        <v>80</v>
      </c>
      <c r="K44" s="41">
        <v>125</v>
      </c>
      <c r="L44" s="41">
        <v>375</v>
      </c>
      <c r="M44" s="41">
        <v>90</v>
      </c>
      <c r="Q44" s="43" t="s">
        <v>1201</v>
      </c>
      <c r="R44" s="43" t="s">
        <v>1141</v>
      </c>
      <c r="S44" s="43" t="s">
        <v>1289</v>
      </c>
      <c r="T44" s="43" t="s">
        <v>1262</v>
      </c>
      <c r="U44" s="43">
        <v>1500</v>
      </c>
    </row>
    <row r="45" spans="1:21" x14ac:dyDescent="0.25">
      <c r="A45" s="39" t="s">
        <v>1677</v>
      </c>
      <c r="B45" s="39" t="s">
        <v>1139</v>
      </c>
      <c r="C45" s="39" t="s">
        <v>1139</v>
      </c>
      <c r="D45" s="40" t="s">
        <v>1253</v>
      </c>
      <c r="E45" s="39" t="s">
        <v>1634</v>
      </c>
      <c r="F45" s="39" t="s">
        <v>1286</v>
      </c>
      <c r="G45" s="41" t="s">
        <v>1631</v>
      </c>
      <c r="H45" s="41" t="s">
        <v>1631</v>
      </c>
      <c r="I45" s="41">
        <v>200</v>
      </c>
      <c r="J45" s="41">
        <v>100</v>
      </c>
      <c r="K45" s="41">
        <v>64</v>
      </c>
      <c r="L45" s="41">
        <v>350</v>
      </c>
      <c r="M45" s="41">
        <v>90</v>
      </c>
      <c r="Q45" s="43" t="s">
        <v>1198</v>
      </c>
      <c r="R45" s="43" t="s">
        <v>1141</v>
      </c>
      <c r="S45" s="43" t="s">
        <v>1289</v>
      </c>
      <c r="T45" s="43" t="s">
        <v>1259</v>
      </c>
      <c r="U45" s="43">
        <v>1000</v>
      </c>
    </row>
    <row r="46" spans="1:21" x14ac:dyDescent="0.25">
      <c r="A46" s="39" t="s">
        <v>1678</v>
      </c>
      <c r="B46" s="39" t="s">
        <v>1139</v>
      </c>
      <c r="C46" s="39" t="s">
        <v>1192</v>
      </c>
      <c r="D46" s="40" t="s">
        <v>1252</v>
      </c>
      <c r="E46" s="39" t="s">
        <v>1634</v>
      </c>
      <c r="F46" s="39" t="s">
        <v>1286</v>
      </c>
      <c r="G46" s="41">
        <v>375</v>
      </c>
      <c r="H46" s="41">
        <v>355</v>
      </c>
      <c r="I46" s="41">
        <v>200</v>
      </c>
      <c r="J46" s="41">
        <v>100</v>
      </c>
      <c r="K46" s="41">
        <v>80</v>
      </c>
      <c r="L46" s="41">
        <v>350</v>
      </c>
      <c r="M46" s="41">
        <v>100</v>
      </c>
      <c r="Q46" s="43" t="s">
        <v>1200</v>
      </c>
      <c r="R46" s="43" t="s">
        <v>1141</v>
      </c>
      <c r="S46" s="43" t="s">
        <v>1289</v>
      </c>
      <c r="T46" s="43" t="s">
        <v>1261</v>
      </c>
      <c r="U46" s="43">
        <v>2500</v>
      </c>
    </row>
    <row r="47" spans="1:21" x14ac:dyDescent="0.25">
      <c r="A47" s="39" t="s">
        <v>1679</v>
      </c>
      <c r="B47" s="39" t="s">
        <v>1141</v>
      </c>
      <c r="C47" s="39" t="s">
        <v>1201</v>
      </c>
      <c r="D47" s="40" t="s">
        <v>1262</v>
      </c>
      <c r="E47" s="39" t="s">
        <v>1634</v>
      </c>
      <c r="F47" s="39" t="s">
        <v>1289</v>
      </c>
      <c r="G47" s="41">
        <v>380</v>
      </c>
      <c r="H47" s="41">
        <v>370</v>
      </c>
      <c r="I47" s="41" t="s">
        <v>1631</v>
      </c>
      <c r="J47" s="41">
        <v>80</v>
      </c>
      <c r="K47" s="41">
        <v>113</v>
      </c>
      <c r="L47" s="41">
        <v>356.5</v>
      </c>
      <c r="M47" s="41">
        <v>90</v>
      </c>
      <c r="Q47" s="43" t="s">
        <v>1205</v>
      </c>
      <c r="R47" s="43" t="s">
        <v>1142</v>
      </c>
      <c r="S47" s="43" t="s">
        <v>1290</v>
      </c>
      <c r="T47" s="43" t="s">
        <v>1266</v>
      </c>
      <c r="U47" s="43">
        <v>1200</v>
      </c>
    </row>
    <row r="48" spans="1:21" x14ac:dyDescent="0.25">
      <c r="A48" s="39" t="s">
        <v>1680</v>
      </c>
      <c r="B48" s="39" t="s">
        <v>1147</v>
      </c>
      <c r="C48" s="39" t="s">
        <v>1220</v>
      </c>
      <c r="D48" s="40" t="s">
        <v>1221</v>
      </c>
      <c r="E48" s="39" t="s">
        <v>1634</v>
      </c>
      <c r="F48" s="39" t="s">
        <v>1288</v>
      </c>
      <c r="G48" s="41">
        <v>230</v>
      </c>
      <c r="H48" s="41">
        <v>235</v>
      </c>
      <c r="I48" s="41" t="s">
        <v>1631</v>
      </c>
      <c r="J48" s="41">
        <v>100</v>
      </c>
      <c r="K48" s="41">
        <v>100</v>
      </c>
      <c r="L48" s="41">
        <v>400</v>
      </c>
      <c r="M48" s="41">
        <v>70</v>
      </c>
      <c r="Q48" s="43" t="s">
        <v>1209</v>
      </c>
      <c r="R48" s="43" t="s">
        <v>1142</v>
      </c>
      <c r="S48" s="43" t="s">
        <v>1290</v>
      </c>
      <c r="T48" s="43" t="s">
        <v>1270</v>
      </c>
      <c r="U48" s="43">
        <v>2400</v>
      </c>
    </row>
    <row r="49" spans="1:21" x14ac:dyDescent="0.25">
      <c r="A49" s="39" t="s">
        <v>1681</v>
      </c>
      <c r="B49" s="39" t="s">
        <v>1138</v>
      </c>
      <c r="C49" s="39" t="s">
        <v>1176</v>
      </c>
      <c r="D49" s="40" t="s">
        <v>1236</v>
      </c>
      <c r="E49" s="39" t="s">
        <v>1634</v>
      </c>
      <c r="F49" s="39" t="s">
        <v>1285</v>
      </c>
      <c r="G49" s="41">
        <v>325</v>
      </c>
      <c r="H49" s="41">
        <v>325</v>
      </c>
      <c r="I49" s="41">
        <v>200</v>
      </c>
      <c r="J49" s="41">
        <v>100</v>
      </c>
      <c r="K49" s="41">
        <v>100</v>
      </c>
      <c r="L49" s="41">
        <v>480</v>
      </c>
      <c r="M49" s="41">
        <v>80</v>
      </c>
      <c r="Q49" s="43" t="s">
        <v>1744</v>
      </c>
      <c r="R49" s="43" t="s">
        <v>1142</v>
      </c>
      <c r="S49" s="43" t="s">
        <v>1290</v>
      </c>
      <c r="T49" s="43" t="s">
        <v>1745</v>
      </c>
      <c r="U49" s="43">
        <v>1000</v>
      </c>
    </row>
    <row r="50" spans="1:21" x14ac:dyDescent="0.25">
      <c r="A50" s="39" t="s">
        <v>1682</v>
      </c>
      <c r="B50" s="39" t="s">
        <v>512</v>
      </c>
      <c r="C50" s="39" t="s">
        <v>1217</v>
      </c>
      <c r="D50" s="40" t="s">
        <v>1279</v>
      </c>
      <c r="E50" s="39" t="s">
        <v>1634</v>
      </c>
      <c r="F50" s="39" t="s">
        <v>1294</v>
      </c>
      <c r="G50" s="41">
        <v>360</v>
      </c>
      <c r="H50" s="41">
        <v>360</v>
      </c>
      <c r="I50" s="41" t="s">
        <v>1631</v>
      </c>
      <c r="J50" s="41">
        <v>100</v>
      </c>
      <c r="K50" s="41">
        <v>214</v>
      </c>
      <c r="L50" s="41">
        <v>500</v>
      </c>
      <c r="M50" s="41">
        <v>80</v>
      </c>
      <c r="Q50" s="43" t="s">
        <v>1210</v>
      </c>
      <c r="R50" s="43" t="s">
        <v>1142</v>
      </c>
      <c r="S50" s="43" t="s">
        <v>1290</v>
      </c>
      <c r="T50" s="43" t="s">
        <v>1271</v>
      </c>
      <c r="U50" s="43">
        <v>1000</v>
      </c>
    </row>
    <row r="51" spans="1:21" x14ac:dyDescent="0.25">
      <c r="A51" s="39" t="s">
        <v>1683</v>
      </c>
      <c r="B51" s="39" t="s">
        <v>1142</v>
      </c>
      <c r="C51" s="39" t="s">
        <v>1210</v>
      </c>
      <c r="D51" s="40" t="s">
        <v>1271</v>
      </c>
      <c r="E51" s="39" t="s">
        <v>1634</v>
      </c>
      <c r="F51" s="39" t="s">
        <v>1290</v>
      </c>
      <c r="G51" s="41">
        <v>350</v>
      </c>
      <c r="H51" s="41">
        <v>360</v>
      </c>
      <c r="I51" s="41">
        <v>200</v>
      </c>
      <c r="J51" s="41">
        <v>70</v>
      </c>
      <c r="K51" s="41">
        <v>125</v>
      </c>
      <c r="L51" s="41">
        <v>350</v>
      </c>
      <c r="M51" s="41">
        <v>80</v>
      </c>
      <c r="Q51" s="43" t="s">
        <v>1208</v>
      </c>
      <c r="R51" s="43" t="s">
        <v>1142</v>
      </c>
      <c r="S51" s="43" t="s">
        <v>1290</v>
      </c>
      <c r="T51" s="43" t="s">
        <v>1269</v>
      </c>
      <c r="U51" s="43">
        <v>2300</v>
      </c>
    </row>
    <row r="52" spans="1:21" x14ac:dyDescent="0.25">
      <c r="A52" s="39" t="s">
        <v>1684</v>
      </c>
      <c r="B52" s="39" t="s">
        <v>1139</v>
      </c>
      <c r="C52" s="39" t="s">
        <v>1184</v>
      </c>
      <c r="D52" s="40" t="s">
        <v>1244</v>
      </c>
      <c r="E52" s="39" t="s">
        <v>1634</v>
      </c>
      <c r="F52" s="39" t="s">
        <v>1286</v>
      </c>
      <c r="G52" s="41">
        <v>375</v>
      </c>
      <c r="H52" s="41">
        <v>375</v>
      </c>
      <c r="I52" s="41">
        <v>200</v>
      </c>
      <c r="J52" s="41">
        <v>90</v>
      </c>
      <c r="K52" s="41">
        <v>80</v>
      </c>
      <c r="L52" s="41">
        <v>450</v>
      </c>
      <c r="M52" s="41">
        <v>100</v>
      </c>
      <c r="Q52" s="43" t="s">
        <v>1206</v>
      </c>
      <c r="R52" s="43" t="s">
        <v>1142</v>
      </c>
      <c r="S52" s="43" t="s">
        <v>1290</v>
      </c>
      <c r="T52" s="43" t="s">
        <v>1267</v>
      </c>
      <c r="U52" s="43">
        <v>1000</v>
      </c>
    </row>
    <row r="53" spans="1:21" x14ac:dyDescent="0.25">
      <c r="A53" s="39" t="s">
        <v>1685</v>
      </c>
      <c r="B53" s="39" t="s">
        <v>1144</v>
      </c>
      <c r="C53" s="39" t="s">
        <v>1212</v>
      </c>
      <c r="D53" s="40" t="s">
        <v>1274</v>
      </c>
      <c r="E53" s="39" t="s">
        <v>1634</v>
      </c>
      <c r="F53" s="39" t="s">
        <v>1292</v>
      </c>
      <c r="G53" s="41">
        <v>290</v>
      </c>
      <c r="H53" s="41">
        <v>295</v>
      </c>
      <c r="I53" s="41">
        <v>225</v>
      </c>
      <c r="J53" s="41">
        <v>100</v>
      </c>
      <c r="K53" s="41">
        <v>143</v>
      </c>
      <c r="L53" s="41">
        <v>300</v>
      </c>
      <c r="M53" s="41">
        <v>50</v>
      </c>
      <c r="Q53" s="43" t="s">
        <v>1220</v>
      </c>
      <c r="R53" s="43" t="s">
        <v>1147</v>
      </c>
      <c r="S53" s="43" t="s">
        <v>1288</v>
      </c>
      <c r="T53" s="43" t="s">
        <v>1221</v>
      </c>
      <c r="U53" s="43">
        <v>525</v>
      </c>
    </row>
    <row r="54" spans="1:21" x14ac:dyDescent="0.25">
      <c r="A54" s="39" t="s">
        <v>1686</v>
      </c>
      <c r="B54" s="39" t="s">
        <v>1142</v>
      </c>
      <c r="C54" s="39" t="s">
        <v>1208</v>
      </c>
      <c r="D54" s="40" t="s">
        <v>1269</v>
      </c>
      <c r="E54" s="39" t="s">
        <v>1634</v>
      </c>
      <c r="F54" s="39" t="s">
        <v>1290</v>
      </c>
      <c r="G54" s="41">
        <v>387</v>
      </c>
      <c r="H54" s="41">
        <v>385</v>
      </c>
      <c r="I54" s="41" t="s">
        <v>1631</v>
      </c>
      <c r="J54" s="41">
        <v>80</v>
      </c>
      <c r="K54" s="41">
        <v>100</v>
      </c>
      <c r="L54" s="41">
        <v>350</v>
      </c>
      <c r="M54" s="41">
        <v>90</v>
      </c>
      <c r="Q54" s="43" t="s">
        <v>1181</v>
      </c>
      <c r="R54" s="43" t="s">
        <v>1138</v>
      </c>
      <c r="S54" s="43" t="s">
        <v>1285</v>
      </c>
      <c r="T54" s="43" t="s">
        <v>1241</v>
      </c>
      <c r="U54" s="43">
        <v>1000</v>
      </c>
    </row>
    <row r="55" spans="1:21" x14ac:dyDescent="0.25">
      <c r="A55" s="39" t="s">
        <v>1687</v>
      </c>
      <c r="B55" s="39" t="s">
        <v>1139</v>
      </c>
      <c r="C55" s="39" t="s">
        <v>1189</v>
      </c>
      <c r="D55" s="40" t="s">
        <v>1249</v>
      </c>
      <c r="E55" s="39" t="s">
        <v>1634</v>
      </c>
      <c r="F55" s="39" t="s">
        <v>1286</v>
      </c>
      <c r="G55" s="41">
        <v>350</v>
      </c>
      <c r="H55" s="41">
        <v>350</v>
      </c>
      <c r="I55" s="41">
        <v>200</v>
      </c>
      <c r="J55" s="41">
        <v>100</v>
      </c>
      <c r="K55" s="41">
        <v>143</v>
      </c>
      <c r="L55" s="41">
        <v>300</v>
      </c>
      <c r="M55" s="41">
        <v>73</v>
      </c>
      <c r="Q55" s="43" t="s">
        <v>1182</v>
      </c>
      <c r="R55" s="43" t="s">
        <v>1138</v>
      </c>
      <c r="S55" s="43" t="s">
        <v>1285</v>
      </c>
      <c r="T55" s="43" t="s">
        <v>1242</v>
      </c>
      <c r="U55" s="43">
        <v>1500</v>
      </c>
    </row>
    <row r="56" spans="1:21" x14ac:dyDescent="0.25">
      <c r="A56" s="39" t="s">
        <v>1688</v>
      </c>
      <c r="B56" s="39" t="s">
        <v>1137</v>
      </c>
      <c r="C56" s="39" t="s">
        <v>1172</v>
      </c>
      <c r="D56" s="40" t="s">
        <v>1232</v>
      </c>
      <c r="E56" s="39" t="s">
        <v>1634</v>
      </c>
      <c r="F56" s="39" t="s">
        <v>1284</v>
      </c>
      <c r="G56" s="41">
        <v>355</v>
      </c>
      <c r="H56" s="41">
        <v>360</v>
      </c>
      <c r="I56" s="41">
        <v>100</v>
      </c>
      <c r="J56" s="41">
        <v>50</v>
      </c>
      <c r="K56" s="41">
        <v>80</v>
      </c>
      <c r="L56" s="41">
        <v>292.5</v>
      </c>
      <c r="M56" s="41">
        <v>53.5</v>
      </c>
      <c r="Q56" s="43" t="s">
        <v>1179</v>
      </c>
      <c r="R56" s="43" t="s">
        <v>1138</v>
      </c>
      <c r="S56" s="43" t="s">
        <v>1285</v>
      </c>
      <c r="T56" s="43" t="s">
        <v>1239</v>
      </c>
      <c r="U56" s="43">
        <v>500</v>
      </c>
    </row>
    <row r="57" spans="1:21" x14ac:dyDescent="0.25">
      <c r="A57" s="39" t="s">
        <v>1689</v>
      </c>
      <c r="B57" s="39" t="s">
        <v>1141</v>
      </c>
      <c r="C57" s="39" t="s">
        <v>1198</v>
      </c>
      <c r="D57" s="40" t="s">
        <v>1259</v>
      </c>
      <c r="E57" s="39" t="s">
        <v>1634</v>
      </c>
      <c r="F57" s="39" t="s">
        <v>1289</v>
      </c>
      <c r="G57" s="41">
        <v>380</v>
      </c>
      <c r="H57" s="41">
        <v>370</v>
      </c>
      <c r="I57" s="41" t="s">
        <v>1631</v>
      </c>
      <c r="J57" s="41">
        <v>85</v>
      </c>
      <c r="K57" s="41">
        <v>119</v>
      </c>
      <c r="L57" s="41">
        <v>380</v>
      </c>
      <c r="M57" s="41">
        <v>100</v>
      </c>
      <c r="Q57" s="43" t="s">
        <v>1177</v>
      </c>
      <c r="R57" s="43" t="s">
        <v>1138</v>
      </c>
      <c r="S57" s="43" t="s">
        <v>1285</v>
      </c>
      <c r="T57" s="43" t="s">
        <v>1237</v>
      </c>
      <c r="U57" s="43">
        <v>1000</v>
      </c>
    </row>
    <row r="58" spans="1:21" x14ac:dyDescent="0.25">
      <c r="A58" s="39" t="s">
        <v>1690</v>
      </c>
      <c r="B58" s="39" t="s">
        <v>1139</v>
      </c>
      <c r="C58" s="39" t="s">
        <v>1191</v>
      </c>
      <c r="D58" s="40" t="s">
        <v>1251</v>
      </c>
      <c r="E58" s="39" t="s">
        <v>1634</v>
      </c>
      <c r="F58" s="39" t="s">
        <v>1286</v>
      </c>
      <c r="G58" s="41">
        <v>345</v>
      </c>
      <c r="H58" s="41">
        <v>350</v>
      </c>
      <c r="I58" s="41">
        <v>200</v>
      </c>
      <c r="J58" s="41">
        <v>100</v>
      </c>
      <c r="K58" s="41">
        <v>100</v>
      </c>
      <c r="L58" s="41">
        <v>400</v>
      </c>
      <c r="M58" s="41">
        <v>80</v>
      </c>
      <c r="Q58" s="43" t="s">
        <v>1176</v>
      </c>
      <c r="R58" s="43" t="s">
        <v>1138</v>
      </c>
      <c r="S58" s="43" t="s">
        <v>1285</v>
      </c>
      <c r="T58" s="43" t="s">
        <v>1236</v>
      </c>
      <c r="U58" s="43">
        <v>800</v>
      </c>
    </row>
    <row r="59" spans="1:21" x14ac:dyDescent="0.25">
      <c r="A59" s="39" t="s">
        <v>1691</v>
      </c>
      <c r="B59" s="39" t="s">
        <v>1142</v>
      </c>
      <c r="C59" s="39" t="s">
        <v>1206</v>
      </c>
      <c r="D59" s="40" t="s">
        <v>1267</v>
      </c>
      <c r="E59" s="39" t="s">
        <v>1634</v>
      </c>
      <c r="F59" s="39" t="s">
        <v>1290</v>
      </c>
      <c r="G59" s="41">
        <v>370</v>
      </c>
      <c r="H59" s="41">
        <v>370</v>
      </c>
      <c r="I59" s="41">
        <v>150</v>
      </c>
      <c r="J59" s="41">
        <v>70</v>
      </c>
      <c r="K59" s="41">
        <v>125</v>
      </c>
      <c r="L59" s="41">
        <v>333</v>
      </c>
      <c r="M59" s="41">
        <v>100</v>
      </c>
      <c r="Q59" s="43" t="s">
        <v>1180</v>
      </c>
      <c r="R59" s="43" t="s">
        <v>1138</v>
      </c>
      <c r="S59" s="43" t="s">
        <v>1285</v>
      </c>
      <c r="T59" s="43" t="s">
        <v>1240</v>
      </c>
      <c r="U59" s="43">
        <v>1333</v>
      </c>
    </row>
    <row r="60" spans="1:21" x14ac:dyDescent="0.25">
      <c r="A60" s="39" t="s">
        <v>1692</v>
      </c>
      <c r="B60" s="39" t="s">
        <v>1137</v>
      </c>
      <c r="C60" s="39" t="s">
        <v>794</v>
      </c>
      <c r="D60" s="40" t="s">
        <v>1225</v>
      </c>
      <c r="E60" s="39" t="s">
        <v>1634</v>
      </c>
      <c r="F60" s="39" t="s">
        <v>1284</v>
      </c>
      <c r="G60" s="41">
        <v>370</v>
      </c>
      <c r="H60" s="41">
        <v>370</v>
      </c>
      <c r="I60" s="41">
        <v>150</v>
      </c>
      <c r="J60" s="41">
        <v>80</v>
      </c>
      <c r="K60" s="41">
        <v>125</v>
      </c>
      <c r="L60" s="41">
        <v>360</v>
      </c>
      <c r="M60" s="41">
        <v>90</v>
      </c>
      <c r="Q60" s="43" t="s">
        <v>1175</v>
      </c>
      <c r="R60" s="43" t="s">
        <v>1138</v>
      </c>
      <c r="S60" s="43" t="s">
        <v>1285</v>
      </c>
      <c r="T60" s="43" t="s">
        <v>1235</v>
      </c>
      <c r="U60" s="43">
        <v>1666</v>
      </c>
    </row>
    <row r="61" spans="1:21" x14ac:dyDescent="0.25">
      <c r="A61" s="39" t="s">
        <v>1693</v>
      </c>
      <c r="B61" s="39" t="s">
        <v>1146</v>
      </c>
      <c r="C61" s="39" t="s">
        <v>1218</v>
      </c>
      <c r="D61" s="40" t="s">
        <v>1281</v>
      </c>
      <c r="E61" s="39" t="s">
        <v>1634</v>
      </c>
      <c r="F61" s="39" t="s">
        <v>1295</v>
      </c>
      <c r="G61" s="41">
        <v>302.5</v>
      </c>
      <c r="H61" s="41">
        <v>315</v>
      </c>
      <c r="I61" s="41">
        <v>200</v>
      </c>
      <c r="J61" s="41">
        <v>80</v>
      </c>
      <c r="K61" s="41">
        <v>90</v>
      </c>
      <c r="L61" s="41">
        <v>400</v>
      </c>
      <c r="M61" s="41">
        <v>50</v>
      </c>
    </row>
    <row r="62" spans="1:21" x14ac:dyDescent="0.25">
      <c r="A62" s="39" t="s">
        <v>1694</v>
      </c>
      <c r="B62" s="39" t="s">
        <v>1139</v>
      </c>
      <c r="C62" s="39" t="s">
        <v>1186</v>
      </c>
      <c r="D62" s="40" t="s">
        <v>1246</v>
      </c>
      <c r="E62" s="39" t="s">
        <v>1634</v>
      </c>
      <c r="F62" s="39" t="s">
        <v>1286</v>
      </c>
      <c r="G62" s="41">
        <v>360</v>
      </c>
      <c r="H62" s="41">
        <v>370</v>
      </c>
      <c r="I62" s="41" t="s">
        <v>1631</v>
      </c>
      <c r="J62" s="41">
        <v>100</v>
      </c>
      <c r="K62" s="41">
        <v>113</v>
      </c>
      <c r="L62" s="41">
        <v>350</v>
      </c>
      <c r="M62" s="41">
        <v>80</v>
      </c>
    </row>
    <row r="63" spans="1:21" x14ac:dyDescent="0.25">
      <c r="A63" s="39" t="s">
        <v>1695</v>
      </c>
      <c r="B63" s="39" t="s">
        <v>1141</v>
      </c>
      <c r="C63" s="39" t="s">
        <v>1200</v>
      </c>
      <c r="D63" s="40" t="s">
        <v>1261</v>
      </c>
      <c r="E63" s="39" t="s">
        <v>1634</v>
      </c>
      <c r="F63" s="39" t="s">
        <v>1289</v>
      </c>
      <c r="G63" s="41">
        <v>380</v>
      </c>
      <c r="H63" s="41">
        <v>370</v>
      </c>
      <c r="I63" s="41" t="s">
        <v>1631</v>
      </c>
      <c r="J63" s="41">
        <v>80</v>
      </c>
      <c r="K63" s="41">
        <v>113</v>
      </c>
      <c r="L63" s="41">
        <v>356.5</v>
      </c>
      <c r="M63" s="41">
        <v>90</v>
      </c>
    </row>
    <row r="64" spans="1:21" x14ac:dyDescent="0.25">
      <c r="A64" s="39" t="s">
        <v>1697</v>
      </c>
      <c r="B64" s="39" t="s">
        <v>1141</v>
      </c>
      <c r="C64" s="39" t="s">
        <v>1204</v>
      </c>
      <c r="D64" s="40" t="s">
        <v>1265</v>
      </c>
      <c r="E64" s="39" t="s">
        <v>1634</v>
      </c>
      <c r="F64" s="39" t="s">
        <v>1289</v>
      </c>
      <c r="G64" s="41">
        <v>370</v>
      </c>
      <c r="H64" s="41">
        <v>370</v>
      </c>
      <c r="I64" s="41">
        <v>140</v>
      </c>
      <c r="J64" s="41">
        <v>80</v>
      </c>
      <c r="K64" s="41">
        <v>113</v>
      </c>
      <c r="L64" s="41">
        <v>360</v>
      </c>
      <c r="M64" s="41">
        <v>80</v>
      </c>
    </row>
    <row r="65" spans="1:13" x14ac:dyDescent="0.25">
      <c r="A65" s="39" t="s">
        <v>1696</v>
      </c>
      <c r="B65" s="39" t="s">
        <v>1141</v>
      </c>
      <c r="C65" s="39" t="s">
        <v>1396</v>
      </c>
      <c r="D65" s="40" t="s">
        <v>1265</v>
      </c>
      <c r="E65" s="39" t="s">
        <v>1634</v>
      </c>
      <c r="F65" s="39" t="s">
        <v>1289</v>
      </c>
      <c r="G65" s="41">
        <v>360</v>
      </c>
      <c r="H65" s="41">
        <v>365</v>
      </c>
      <c r="I65" s="41">
        <v>100</v>
      </c>
      <c r="J65" s="41" t="s">
        <v>1631</v>
      </c>
      <c r="K65" s="41">
        <v>220</v>
      </c>
      <c r="L65" s="41">
        <v>166</v>
      </c>
      <c r="M65" s="41">
        <v>75</v>
      </c>
    </row>
    <row r="66" spans="1:13" x14ac:dyDescent="0.25">
      <c r="A66" s="39" t="s">
        <v>1698</v>
      </c>
      <c r="B66" s="39" t="s">
        <v>1142</v>
      </c>
      <c r="C66" s="39" t="s">
        <v>1207</v>
      </c>
      <c r="D66" s="40" t="s">
        <v>1268</v>
      </c>
      <c r="E66" s="39" t="s">
        <v>1634</v>
      </c>
      <c r="F66" s="39" t="s">
        <v>1290</v>
      </c>
      <c r="G66" s="41" t="s">
        <v>1631</v>
      </c>
      <c r="H66" s="41">
        <v>375</v>
      </c>
      <c r="I66" s="41" t="s">
        <v>1631</v>
      </c>
      <c r="J66" s="41" t="s">
        <v>1631</v>
      </c>
      <c r="K66" s="41" t="s">
        <v>1631</v>
      </c>
      <c r="L66" s="41">
        <v>250</v>
      </c>
      <c r="M66" s="41">
        <v>300</v>
      </c>
    </row>
    <row r="67" spans="1:13" x14ac:dyDescent="0.25">
      <c r="A67" s="39" t="s">
        <v>1699</v>
      </c>
      <c r="B67" s="39" t="s">
        <v>1141</v>
      </c>
      <c r="C67" s="39" t="s">
        <v>1203</v>
      </c>
      <c r="D67" s="39" t="s">
        <v>1264</v>
      </c>
      <c r="E67" s="39" t="s">
        <v>1634</v>
      </c>
      <c r="F67" s="39" t="s">
        <v>1289</v>
      </c>
      <c r="G67" s="41">
        <v>360</v>
      </c>
      <c r="H67" s="41">
        <v>365</v>
      </c>
      <c r="I67" s="41">
        <v>100</v>
      </c>
      <c r="J67" s="41">
        <v>100</v>
      </c>
      <c r="K67" s="41">
        <v>230</v>
      </c>
      <c r="L67" s="41" t="s">
        <v>1631</v>
      </c>
      <c r="M67" s="41">
        <v>80</v>
      </c>
    </row>
    <row r="68" spans="1:13" x14ac:dyDescent="0.25">
      <c r="A68" s="39" t="s">
        <v>1700</v>
      </c>
      <c r="B68" s="39" t="s">
        <v>1138</v>
      </c>
      <c r="C68" s="39" t="s">
        <v>1180</v>
      </c>
      <c r="D68" s="40" t="s">
        <v>1240</v>
      </c>
      <c r="E68" s="39" t="s">
        <v>1634</v>
      </c>
      <c r="F68" s="39" t="s">
        <v>1285</v>
      </c>
      <c r="G68" s="41">
        <v>350</v>
      </c>
      <c r="H68" s="41">
        <v>350</v>
      </c>
      <c r="I68" s="41">
        <v>250</v>
      </c>
      <c r="J68" s="41">
        <v>100</v>
      </c>
      <c r="K68" s="41">
        <v>100</v>
      </c>
      <c r="L68" s="41">
        <v>300</v>
      </c>
      <c r="M68" s="41">
        <v>70</v>
      </c>
    </row>
    <row r="69" spans="1:13" x14ac:dyDescent="0.25">
      <c r="A69" s="39" t="s">
        <v>1701</v>
      </c>
      <c r="B69" s="39" t="s">
        <v>1141</v>
      </c>
      <c r="C69" s="39" t="s">
        <v>1202</v>
      </c>
      <c r="D69" s="40" t="s">
        <v>1263</v>
      </c>
      <c r="E69" s="39" t="s">
        <v>1634</v>
      </c>
      <c r="F69" s="39" t="s">
        <v>1289</v>
      </c>
      <c r="G69" s="41">
        <v>380</v>
      </c>
      <c r="H69" s="41">
        <v>370</v>
      </c>
      <c r="I69" s="41" t="s">
        <v>1631</v>
      </c>
      <c r="J69" s="41">
        <v>85</v>
      </c>
      <c r="K69" s="41">
        <v>116</v>
      </c>
      <c r="L69" s="41">
        <v>365</v>
      </c>
      <c r="M69" s="41">
        <v>95</v>
      </c>
    </row>
    <row r="70" spans="1:13" x14ac:dyDescent="0.25">
      <c r="A70" s="39" t="s">
        <v>1702</v>
      </c>
      <c r="B70" s="39" t="s">
        <v>1138</v>
      </c>
      <c r="C70" s="39" t="s">
        <v>1175</v>
      </c>
      <c r="D70" s="40" t="s">
        <v>1235</v>
      </c>
      <c r="E70" s="39" t="s">
        <v>1634</v>
      </c>
      <c r="F70" s="39" t="s">
        <v>1285</v>
      </c>
      <c r="G70" s="41">
        <v>400</v>
      </c>
      <c r="H70" s="41">
        <v>400</v>
      </c>
      <c r="I70" s="41" t="s">
        <v>1631</v>
      </c>
      <c r="J70" s="41">
        <v>100</v>
      </c>
      <c r="K70" s="41">
        <v>100</v>
      </c>
      <c r="L70" s="41">
        <v>460</v>
      </c>
      <c r="M70" s="41">
        <v>70</v>
      </c>
    </row>
    <row r="71" spans="1:13" x14ac:dyDescent="0.25">
      <c r="A71" s="39" t="s">
        <v>1703</v>
      </c>
      <c r="B71" s="39" t="s">
        <v>1145</v>
      </c>
      <c r="C71" s="39" t="s">
        <v>1356</v>
      </c>
      <c r="D71" s="40" t="s">
        <v>1427</v>
      </c>
      <c r="E71" s="39" t="s">
        <v>1634</v>
      </c>
      <c r="F71" s="39" t="s">
        <v>1293</v>
      </c>
      <c r="G71" s="41">
        <v>350</v>
      </c>
      <c r="H71" s="41">
        <v>355</v>
      </c>
      <c r="I71" s="41" t="s">
        <v>1631</v>
      </c>
      <c r="J71" s="41">
        <v>80</v>
      </c>
      <c r="K71" s="41" t="s">
        <v>1631</v>
      </c>
      <c r="L71" s="41">
        <v>221</v>
      </c>
      <c r="M71" s="41" t="s">
        <v>1631</v>
      </c>
    </row>
    <row r="72" spans="1:13" x14ac:dyDescent="0.25">
      <c r="A72" s="39" t="s">
        <v>1704</v>
      </c>
      <c r="B72" s="39" t="s">
        <v>1137</v>
      </c>
      <c r="C72" s="39" t="s">
        <v>1166</v>
      </c>
      <c r="D72" s="40" t="s">
        <v>1226</v>
      </c>
      <c r="E72" s="39" t="s">
        <v>1634</v>
      </c>
      <c r="F72" s="39" t="s">
        <v>1284</v>
      </c>
      <c r="G72" s="41">
        <v>350</v>
      </c>
      <c r="H72" s="41">
        <v>350</v>
      </c>
      <c r="I72" s="41">
        <v>100</v>
      </c>
      <c r="J72" s="41">
        <v>50</v>
      </c>
      <c r="K72" s="41">
        <v>73</v>
      </c>
      <c r="L72" s="41">
        <v>305</v>
      </c>
      <c r="M72" s="41">
        <v>60</v>
      </c>
    </row>
    <row r="73" spans="1:13" x14ac:dyDescent="0.25">
      <c r="A73" s="39" t="s">
        <v>1705</v>
      </c>
      <c r="B73" s="39" t="s">
        <v>1144</v>
      </c>
      <c r="C73" s="39" t="s">
        <v>1213</v>
      </c>
      <c r="D73" s="40" t="s">
        <v>1275</v>
      </c>
      <c r="E73" s="39" t="s">
        <v>1634</v>
      </c>
      <c r="F73" s="39" t="s">
        <v>1292</v>
      </c>
      <c r="G73" s="41">
        <v>290</v>
      </c>
      <c r="H73" s="41">
        <v>290</v>
      </c>
      <c r="I73" s="41" t="s">
        <v>1631</v>
      </c>
      <c r="J73" s="41">
        <v>100</v>
      </c>
      <c r="K73" s="41">
        <v>143</v>
      </c>
      <c r="L73" s="41">
        <v>325</v>
      </c>
      <c r="M73" s="41">
        <v>75</v>
      </c>
    </row>
    <row r="74" spans="1:13" x14ac:dyDescent="0.25">
      <c r="A74" s="39" t="s">
        <v>1706</v>
      </c>
      <c r="B74" s="39" t="s">
        <v>1351</v>
      </c>
      <c r="C74" s="39" t="s">
        <v>1355</v>
      </c>
      <c r="D74" s="40" t="s">
        <v>1426</v>
      </c>
      <c r="E74" s="39" t="s">
        <v>1634</v>
      </c>
      <c r="F74" s="39" t="s">
        <v>1352</v>
      </c>
      <c r="G74" s="41">
        <v>352.5</v>
      </c>
      <c r="H74" s="41">
        <v>357.5</v>
      </c>
      <c r="I74" s="41" t="s">
        <v>1631</v>
      </c>
      <c r="J74" s="41" t="s">
        <v>1631</v>
      </c>
      <c r="K74" s="41" t="s">
        <v>1631</v>
      </c>
      <c r="L74" s="41" t="s">
        <v>1631</v>
      </c>
      <c r="M74" s="41" t="s">
        <v>1631</v>
      </c>
    </row>
    <row r="75" spans="1:13" x14ac:dyDescent="0.25">
      <c r="A75" s="39" t="s">
        <v>1707</v>
      </c>
      <c r="B75" s="39" t="s">
        <v>1136</v>
      </c>
      <c r="C75" s="39" t="s">
        <v>1383</v>
      </c>
      <c r="D75" s="39" t="s">
        <v>1408</v>
      </c>
      <c r="E75" s="39" t="s">
        <v>1634</v>
      </c>
      <c r="F75" s="39" t="s">
        <v>1283</v>
      </c>
      <c r="G75" s="41">
        <v>350</v>
      </c>
      <c r="H75" s="41">
        <v>360</v>
      </c>
      <c r="I75" s="41">
        <v>80</v>
      </c>
      <c r="J75" s="41" t="s">
        <v>1631</v>
      </c>
      <c r="K75" s="41">
        <v>100</v>
      </c>
      <c r="L75" s="41">
        <v>350</v>
      </c>
      <c r="M75" s="41">
        <v>50</v>
      </c>
    </row>
  </sheetData>
  <autoFilter ref="A2:M2">
    <sortState ref="A2:N74">
      <sortCondition ref="C1"/>
    </sortState>
  </autoFilter>
  <mergeCells count="2">
    <mergeCell ref="A1:M1"/>
    <mergeCell ref="Q1:U1"/>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selection activeCell="L16" sqref="L16"/>
    </sheetView>
  </sheetViews>
  <sheetFormatPr defaultRowHeight="15" x14ac:dyDescent="0.25"/>
  <sheetData>
    <row r="1" spans="1:12" x14ac:dyDescent="0.25">
      <c r="B1" t="s">
        <v>1135</v>
      </c>
      <c r="C1" t="s">
        <v>1633</v>
      </c>
      <c r="D1" t="s">
        <v>1</v>
      </c>
      <c r="E1" t="s">
        <v>1726</v>
      </c>
      <c r="F1" t="s">
        <v>1149</v>
      </c>
      <c r="G1" t="s">
        <v>1727</v>
      </c>
      <c r="H1" t="s">
        <v>1728</v>
      </c>
      <c r="I1" t="s">
        <v>1153</v>
      </c>
      <c r="J1" t="s">
        <v>1729</v>
      </c>
      <c r="K1" t="s">
        <v>1159</v>
      </c>
      <c r="L1" t="s">
        <v>1710</v>
      </c>
    </row>
    <row r="2" spans="1:12" x14ac:dyDescent="0.25">
      <c r="A2" s="32" t="s">
        <v>1711</v>
      </c>
      <c r="B2" s="33" t="s">
        <v>1143</v>
      </c>
      <c r="C2" s="33" t="s">
        <v>1634</v>
      </c>
      <c r="D2" t="s">
        <v>1291</v>
      </c>
      <c r="E2" s="10">
        <v>315</v>
      </c>
      <c r="F2" s="10">
        <v>290</v>
      </c>
      <c r="G2" s="10">
        <v>400</v>
      </c>
      <c r="H2" s="10">
        <v>250</v>
      </c>
      <c r="I2" s="10">
        <v>100</v>
      </c>
      <c r="J2" s="10">
        <v>143</v>
      </c>
      <c r="K2" s="10">
        <v>100</v>
      </c>
      <c r="L2" s="10">
        <v>150</v>
      </c>
    </row>
    <row r="3" spans="1:12" x14ac:dyDescent="0.25">
      <c r="A3" s="31" t="s">
        <v>1712</v>
      </c>
      <c r="B3" s="34" t="s">
        <v>1146</v>
      </c>
      <c r="C3" s="34" t="s">
        <v>1634</v>
      </c>
      <c r="D3" t="s">
        <v>1295</v>
      </c>
      <c r="E3" s="10">
        <v>310</v>
      </c>
      <c r="F3" s="10">
        <v>315</v>
      </c>
      <c r="G3" s="10">
        <v>400</v>
      </c>
      <c r="H3" s="10">
        <v>200</v>
      </c>
      <c r="I3" s="10">
        <v>100</v>
      </c>
      <c r="J3" s="10">
        <v>100</v>
      </c>
      <c r="K3" s="10">
        <v>80</v>
      </c>
      <c r="L3" s="10">
        <v>3500</v>
      </c>
    </row>
    <row r="4" spans="1:12" ht="14.25" customHeight="1" x14ac:dyDescent="0.25">
      <c r="A4" s="32" t="s">
        <v>1713</v>
      </c>
      <c r="B4" s="33" t="s">
        <v>1140</v>
      </c>
      <c r="C4" s="33" t="s">
        <v>1634</v>
      </c>
      <c r="D4" t="s">
        <v>1287</v>
      </c>
      <c r="E4" s="10">
        <v>350</v>
      </c>
      <c r="F4" s="10">
        <v>355</v>
      </c>
      <c r="G4" s="10">
        <v>361.11110000000002</v>
      </c>
      <c r="H4" s="10">
        <v>100</v>
      </c>
      <c r="I4" s="10">
        <v>100</v>
      </c>
      <c r="J4" s="10">
        <v>116.5</v>
      </c>
      <c r="K4" s="10">
        <v>95</v>
      </c>
      <c r="L4" s="10">
        <v>2000</v>
      </c>
    </row>
    <row r="5" spans="1:12" x14ac:dyDescent="0.25">
      <c r="A5" s="31" t="s">
        <v>1714</v>
      </c>
      <c r="B5" s="34" t="s">
        <v>1509</v>
      </c>
      <c r="C5" s="34" t="s">
        <v>1634</v>
      </c>
      <c r="D5" t="s">
        <v>1405</v>
      </c>
      <c r="E5" s="10">
        <v>355</v>
      </c>
      <c r="F5" s="10">
        <v>300</v>
      </c>
      <c r="G5" s="10" t="s">
        <v>1631</v>
      </c>
      <c r="H5" s="10">
        <v>100</v>
      </c>
      <c r="I5" s="10" t="s">
        <v>1631</v>
      </c>
      <c r="J5" s="10">
        <v>270</v>
      </c>
      <c r="K5" s="10">
        <v>85</v>
      </c>
      <c r="L5" s="10">
        <v>1150</v>
      </c>
    </row>
    <row r="6" spans="1:12" x14ac:dyDescent="0.25">
      <c r="A6" s="32" t="s">
        <v>1715</v>
      </c>
      <c r="B6" s="33" t="s">
        <v>1145</v>
      </c>
      <c r="C6" s="33" t="s">
        <v>1634</v>
      </c>
      <c r="D6" t="s">
        <v>1293</v>
      </c>
      <c r="E6" s="10">
        <v>350</v>
      </c>
      <c r="F6" s="10">
        <v>360</v>
      </c>
      <c r="G6" s="10">
        <v>350</v>
      </c>
      <c r="H6" s="10">
        <v>175</v>
      </c>
      <c r="I6" s="10">
        <v>80</v>
      </c>
      <c r="J6" s="10">
        <v>101.5</v>
      </c>
      <c r="K6" s="10">
        <v>77.5</v>
      </c>
      <c r="L6" s="10">
        <v>2000</v>
      </c>
    </row>
    <row r="7" spans="1:12" x14ac:dyDescent="0.25">
      <c r="A7" s="31" t="s">
        <v>1716</v>
      </c>
      <c r="B7" s="34" t="s">
        <v>1137</v>
      </c>
      <c r="C7" s="34" t="s">
        <v>1634</v>
      </c>
      <c r="D7" t="s">
        <v>1284</v>
      </c>
      <c r="E7" s="10">
        <v>352.5</v>
      </c>
      <c r="F7" s="10">
        <v>360</v>
      </c>
      <c r="G7" s="10">
        <v>326.5</v>
      </c>
      <c r="H7" s="10">
        <v>100</v>
      </c>
      <c r="I7" s="10">
        <v>58.75</v>
      </c>
      <c r="J7" s="10">
        <v>80</v>
      </c>
      <c r="K7" s="10">
        <v>60</v>
      </c>
      <c r="L7" s="10">
        <v>840</v>
      </c>
    </row>
    <row r="8" spans="1:12" x14ac:dyDescent="0.25">
      <c r="A8" s="32" t="s">
        <v>1717</v>
      </c>
      <c r="B8" s="33" t="s">
        <v>512</v>
      </c>
      <c r="C8" s="33" t="s">
        <v>1634</v>
      </c>
      <c r="D8" t="s">
        <v>1294</v>
      </c>
      <c r="E8" s="10">
        <v>360</v>
      </c>
      <c r="F8" s="10">
        <v>360</v>
      </c>
      <c r="G8" s="10">
        <v>500</v>
      </c>
      <c r="H8" s="10" t="s">
        <v>1631</v>
      </c>
      <c r="I8" s="10">
        <v>100</v>
      </c>
      <c r="J8" s="10">
        <v>214</v>
      </c>
      <c r="K8" s="10">
        <v>76.5</v>
      </c>
      <c r="L8" s="10">
        <v>1250</v>
      </c>
    </row>
    <row r="9" spans="1:12" x14ac:dyDescent="0.25">
      <c r="A9" s="31" t="s">
        <v>1718</v>
      </c>
      <c r="B9" s="34" t="s">
        <v>1351</v>
      </c>
      <c r="C9" s="34" t="s">
        <v>1634</v>
      </c>
      <c r="D9" t="s">
        <v>1352</v>
      </c>
      <c r="E9" s="10">
        <v>352.5</v>
      </c>
      <c r="F9" s="10">
        <v>357.5</v>
      </c>
      <c r="G9" s="10" t="s">
        <v>1631</v>
      </c>
      <c r="H9" s="10" t="s">
        <v>1631</v>
      </c>
      <c r="I9" s="10" t="s">
        <v>1631</v>
      </c>
      <c r="J9" s="10" t="s">
        <v>1631</v>
      </c>
      <c r="K9" s="10" t="s">
        <v>1631</v>
      </c>
      <c r="L9" s="10">
        <v>2250</v>
      </c>
    </row>
    <row r="10" spans="1:12" x14ac:dyDescent="0.25">
      <c r="A10" s="32" t="s">
        <v>1719</v>
      </c>
      <c r="B10" s="33" t="s">
        <v>1139</v>
      </c>
      <c r="C10" s="33" t="s">
        <v>1634</v>
      </c>
      <c r="D10" t="s">
        <v>1286</v>
      </c>
      <c r="E10" s="10">
        <v>355</v>
      </c>
      <c r="F10" s="10">
        <v>365</v>
      </c>
      <c r="G10" s="10">
        <v>350</v>
      </c>
      <c r="H10" s="10">
        <v>200</v>
      </c>
      <c r="I10" s="10">
        <v>100</v>
      </c>
      <c r="J10" s="10">
        <v>90</v>
      </c>
      <c r="K10" s="10">
        <v>80</v>
      </c>
      <c r="L10" s="10">
        <v>1875</v>
      </c>
    </row>
    <row r="11" spans="1:12" x14ac:dyDescent="0.25">
      <c r="A11" s="31" t="s">
        <v>1720</v>
      </c>
      <c r="B11" s="34" t="s">
        <v>1136</v>
      </c>
      <c r="C11" s="34" t="s">
        <v>1634</v>
      </c>
      <c r="D11" t="s">
        <v>1283</v>
      </c>
      <c r="E11" s="10">
        <v>350</v>
      </c>
      <c r="F11" s="10">
        <v>360</v>
      </c>
      <c r="G11" s="10">
        <v>350</v>
      </c>
      <c r="H11" s="10">
        <v>90</v>
      </c>
      <c r="I11" s="10">
        <v>100</v>
      </c>
      <c r="J11" s="10">
        <v>110</v>
      </c>
      <c r="K11" s="10">
        <v>76.5</v>
      </c>
      <c r="L11" s="10">
        <v>1050</v>
      </c>
    </row>
    <row r="12" spans="1:12" x14ac:dyDescent="0.25">
      <c r="A12" s="32" t="s">
        <v>1721</v>
      </c>
      <c r="B12" s="33" t="s">
        <v>1144</v>
      </c>
      <c r="C12" s="33" t="s">
        <v>1634</v>
      </c>
      <c r="D12" t="s">
        <v>1292</v>
      </c>
      <c r="E12" s="10">
        <v>290</v>
      </c>
      <c r="F12" s="10">
        <v>292.5</v>
      </c>
      <c r="G12" s="10">
        <v>312.5</v>
      </c>
      <c r="H12" s="10">
        <v>225</v>
      </c>
      <c r="I12" s="10">
        <v>100</v>
      </c>
      <c r="J12" s="10">
        <v>143</v>
      </c>
      <c r="K12" s="10">
        <v>62.5</v>
      </c>
      <c r="L12" s="10">
        <v>1500</v>
      </c>
    </row>
    <row r="13" spans="1:12" x14ac:dyDescent="0.25">
      <c r="A13" s="31" t="s">
        <v>1722</v>
      </c>
      <c r="B13" s="34" t="s">
        <v>1141</v>
      </c>
      <c r="C13" s="34" t="s">
        <v>1634</v>
      </c>
      <c r="D13" t="s">
        <v>1289</v>
      </c>
      <c r="E13" s="10">
        <v>380</v>
      </c>
      <c r="F13" s="10">
        <v>370</v>
      </c>
      <c r="G13" s="10">
        <v>360</v>
      </c>
      <c r="H13" s="10">
        <v>100</v>
      </c>
      <c r="I13" s="10">
        <v>80</v>
      </c>
      <c r="J13" s="10">
        <v>117.5</v>
      </c>
      <c r="K13" s="10">
        <v>90</v>
      </c>
      <c r="L13" s="10">
        <v>1362</v>
      </c>
    </row>
    <row r="14" spans="1:12" x14ac:dyDescent="0.25">
      <c r="A14" s="32" t="s">
        <v>1723</v>
      </c>
      <c r="B14" s="33" t="s">
        <v>1142</v>
      </c>
      <c r="C14" s="33" t="s">
        <v>1634</v>
      </c>
      <c r="D14" t="s">
        <v>1290</v>
      </c>
      <c r="E14" s="10">
        <v>370</v>
      </c>
      <c r="F14" s="10">
        <v>372.5</v>
      </c>
      <c r="G14" s="10">
        <v>350</v>
      </c>
      <c r="H14" s="10">
        <v>150</v>
      </c>
      <c r="I14" s="10">
        <v>80</v>
      </c>
      <c r="J14" s="10">
        <v>125</v>
      </c>
      <c r="K14" s="10">
        <v>100</v>
      </c>
      <c r="L14" s="10">
        <v>1100</v>
      </c>
    </row>
    <row r="15" spans="1:12" x14ac:dyDescent="0.25">
      <c r="A15" s="31" t="s">
        <v>1724</v>
      </c>
      <c r="B15" s="34" t="s">
        <v>1147</v>
      </c>
      <c r="C15" s="34" t="s">
        <v>1634</v>
      </c>
      <c r="D15" t="s">
        <v>1288</v>
      </c>
      <c r="E15" s="10">
        <v>230</v>
      </c>
      <c r="F15" s="10">
        <v>235</v>
      </c>
      <c r="G15" s="10">
        <v>400</v>
      </c>
      <c r="H15" s="10" t="s">
        <v>1631</v>
      </c>
      <c r="I15" s="10">
        <v>100</v>
      </c>
      <c r="J15" s="10">
        <v>100</v>
      </c>
      <c r="K15" s="10">
        <v>70</v>
      </c>
      <c r="L15" s="10">
        <v>525</v>
      </c>
    </row>
    <row r="16" spans="1:12" x14ac:dyDescent="0.25">
      <c r="A16" s="32" t="s">
        <v>1725</v>
      </c>
      <c r="B16" s="33" t="s">
        <v>1138</v>
      </c>
      <c r="C16" s="33" t="s">
        <v>1634</v>
      </c>
      <c r="D16" t="s">
        <v>1285</v>
      </c>
      <c r="E16" s="10">
        <v>355</v>
      </c>
      <c r="F16" s="10">
        <v>355</v>
      </c>
      <c r="G16" s="10">
        <v>430</v>
      </c>
      <c r="H16" s="10">
        <v>225</v>
      </c>
      <c r="I16" s="10">
        <v>100</v>
      </c>
      <c r="J16" s="10">
        <v>100</v>
      </c>
      <c r="K16" s="10">
        <v>75</v>
      </c>
      <c r="L16" s="10">
        <v>1000</v>
      </c>
    </row>
  </sheetData>
  <autoFilter ref="A1:L1">
    <sortState ref="A2:L16">
      <sortCondition ref="B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40"/>
  <sheetViews>
    <sheetView topLeftCell="A4" zoomScale="50" zoomScaleNormal="50" workbookViewId="0">
      <selection activeCell="A33" sqref="A33"/>
    </sheetView>
  </sheetViews>
  <sheetFormatPr defaultRowHeight="15" x14ac:dyDescent="0.25"/>
  <cols>
    <col min="1" max="1" width="18.5703125" bestFit="1" customWidth="1"/>
    <col min="2" max="2" width="49.7109375" bestFit="1" customWidth="1"/>
    <col min="3" max="3" width="52.140625" bestFit="1" customWidth="1"/>
    <col min="4" max="4" width="51.5703125" bestFit="1" customWidth="1"/>
    <col min="5" max="5" width="48.7109375" bestFit="1" customWidth="1"/>
    <col min="6" max="6" width="51.42578125" bestFit="1" customWidth="1"/>
    <col min="7" max="7" width="50" bestFit="1" customWidth="1"/>
    <col min="8" max="8" width="51.140625" bestFit="1" customWidth="1"/>
    <col min="11" max="11" width="17" customWidth="1"/>
    <col min="13" max="13" width="12.140625" customWidth="1"/>
    <col min="14" max="14" width="11.5703125" customWidth="1"/>
    <col min="16" max="16" width="12.5703125" customWidth="1"/>
  </cols>
  <sheetData>
    <row r="3" spans="1:8" x14ac:dyDescent="0.25">
      <c r="A3" s="18" t="s">
        <v>1430</v>
      </c>
      <c r="B3" t="s">
        <v>1433</v>
      </c>
      <c r="C3" t="s">
        <v>1434</v>
      </c>
      <c r="D3" t="s">
        <v>1435</v>
      </c>
      <c r="E3" t="s">
        <v>1436</v>
      </c>
      <c r="F3" t="s">
        <v>1437</v>
      </c>
      <c r="G3" t="s">
        <v>1438</v>
      </c>
      <c r="H3" t="s">
        <v>1439</v>
      </c>
    </row>
    <row r="4" spans="1:8" x14ac:dyDescent="0.25">
      <c r="A4" s="2" t="s">
        <v>1143</v>
      </c>
      <c r="B4" s="10">
        <v>5.166666666666667</v>
      </c>
      <c r="C4" s="10">
        <v>2.1666666666666665</v>
      </c>
      <c r="D4" s="10">
        <v>2.1666666666666665</v>
      </c>
      <c r="E4" s="10">
        <v>2.1666666666666665</v>
      </c>
      <c r="F4" s="10">
        <v>1.8333333333333333</v>
      </c>
      <c r="G4" s="10">
        <v>6.166666666666667</v>
      </c>
      <c r="H4" s="10">
        <v>2.1666666666666665</v>
      </c>
    </row>
    <row r="5" spans="1:8" x14ac:dyDescent="0.25">
      <c r="A5" s="2" t="s">
        <v>1146</v>
      </c>
      <c r="B5" s="10">
        <v>17.416666666666668</v>
      </c>
      <c r="C5" s="10">
        <v>3.7272727272727271</v>
      </c>
      <c r="D5" s="10">
        <v>3.7727272727272729</v>
      </c>
      <c r="E5" s="10">
        <v>2.95</v>
      </c>
      <c r="F5" s="10">
        <v>3.1666666666666665</v>
      </c>
      <c r="G5" s="10">
        <v>16.899999999999999</v>
      </c>
      <c r="H5" s="10">
        <v>4</v>
      </c>
    </row>
    <row r="6" spans="1:8" x14ac:dyDescent="0.25">
      <c r="A6" s="2" t="s">
        <v>1140</v>
      </c>
      <c r="B6" s="10">
        <v>0.72413793103448276</v>
      </c>
      <c r="C6" s="10">
        <v>1.5</v>
      </c>
      <c r="D6" s="10">
        <v>0.6785714285714286</v>
      </c>
      <c r="E6" s="10">
        <v>1.1206896551724137</v>
      </c>
      <c r="F6" s="10">
        <v>1</v>
      </c>
      <c r="G6" s="10">
        <v>1.0357142857142858</v>
      </c>
      <c r="H6" s="10">
        <v>0.46296296296296297</v>
      </c>
    </row>
    <row r="7" spans="1:8" x14ac:dyDescent="0.25">
      <c r="A7" s="2" t="s">
        <v>1145</v>
      </c>
      <c r="B7" s="10">
        <v>2.9411764705882355</v>
      </c>
      <c r="C7" s="10">
        <v>2.1</v>
      </c>
      <c r="D7" s="10">
        <v>1.98</v>
      </c>
      <c r="E7" s="10">
        <v>2.2200000000000002</v>
      </c>
      <c r="F7" s="10">
        <v>1.75</v>
      </c>
      <c r="G7" s="10">
        <v>3</v>
      </c>
      <c r="H7" s="10">
        <v>2.04</v>
      </c>
    </row>
    <row r="8" spans="1:8" x14ac:dyDescent="0.25">
      <c r="A8" s="2" t="s">
        <v>1137</v>
      </c>
      <c r="B8" s="10">
        <v>5.8478260869565215</v>
      </c>
      <c r="C8" s="10">
        <v>2.2200000000000002</v>
      </c>
      <c r="D8" s="10">
        <v>1.9411764705882353</v>
      </c>
      <c r="E8" s="10">
        <v>2</v>
      </c>
      <c r="F8" s="10">
        <v>1.4230769230769231</v>
      </c>
      <c r="G8" s="10">
        <v>5.6818181818181817</v>
      </c>
      <c r="H8" s="10">
        <v>1.8775510204081634</v>
      </c>
    </row>
    <row r="9" spans="1:8" x14ac:dyDescent="0.25">
      <c r="A9" s="2" t="s">
        <v>512</v>
      </c>
      <c r="B9" s="10">
        <v>2</v>
      </c>
      <c r="C9" s="10">
        <v>1</v>
      </c>
      <c r="D9" s="10">
        <v>0.5</v>
      </c>
      <c r="E9" s="10">
        <v>0.5</v>
      </c>
      <c r="F9" s="10">
        <v>0</v>
      </c>
      <c r="G9" s="10">
        <v>2</v>
      </c>
      <c r="H9" s="10">
        <v>3.5</v>
      </c>
    </row>
    <row r="10" spans="1:8" x14ac:dyDescent="0.25">
      <c r="A10" s="2" t="s">
        <v>1351</v>
      </c>
      <c r="B10" s="10">
        <v>3</v>
      </c>
      <c r="C10" s="10"/>
      <c r="D10" s="10"/>
      <c r="E10" s="10"/>
      <c r="F10" s="10"/>
      <c r="G10" s="10">
        <v>2.5</v>
      </c>
      <c r="H10" s="10"/>
    </row>
    <row r="11" spans="1:8" x14ac:dyDescent="0.25">
      <c r="A11" s="2" t="s">
        <v>1139</v>
      </c>
      <c r="B11" s="10">
        <v>3.96875</v>
      </c>
      <c r="C11" s="10">
        <v>1.7272727272727273</v>
      </c>
      <c r="D11" s="10">
        <v>1.7727272727272727</v>
      </c>
      <c r="E11" s="10">
        <v>1.6363636363636365</v>
      </c>
      <c r="F11" s="10">
        <v>1.6923076923076923</v>
      </c>
      <c r="G11" s="10">
        <v>4.40625</v>
      </c>
      <c r="H11" s="10">
        <v>2.0909090909090908</v>
      </c>
    </row>
    <row r="12" spans="1:8" x14ac:dyDescent="0.25">
      <c r="A12" s="2" t="s">
        <v>1136</v>
      </c>
      <c r="B12" s="10">
        <v>6.5</v>
      </c>
      <c r="C12" s="10">
        <v>20.75</v>
      </c>
      <c r="D12" s="10">
        <v>15.555555555555555</v>
      </c>
      <c r="E12" s="10">
        <v>14.722222222222221</v>
      </c>
      <c r="F12" s="10">
        <v>10.807692307692308</v>
      </c>
      <c r="G12" s="10">
        <v>8</v>
      </c>
      <c r="H12" s="10">
        <v>4.2777777777777777</v>
      </c>
    </row>
    <row r="13" spans="1:8" x14ac:dyDescent="0.25">
      <c r="A13" s="2" t="s">
        <v>1144</v>
      </c>
      <c r="B13" s="10">
        <v>3</v>
      </c>
      <c r="C13" s="10">
        <v>1.25</v>
      </c>
      <c r="D13" s="10">
        <v>1.25</v>
      </c>
      <c r="E13" s="10">
        <v>1.25</v>
      </c>
      <c r="F13" s="10">
        <v>2</v>
      </c>
      <c r="G13" s="10">
        <v>2.1666666666666665</v>
      </c>
      <c r="H13" s="10">
        <v>1.75</v>
      </c>
    </row>
    <row r="14" spans="1:8" x14ac:dyDescent="0.25">
      <c r="A14" s="2" t="s">
        <v>1141</v>
      </c>
      <c r="B14" s="10">
        <v>4.5333333333333332</v>
      </c>
      <c r="C14" s="10">
        <v>2.5789473684210527</v>
      </c>
      <c r="D14" s="10">
        <v>2.5111111111111111</v>
      </c>
      <c r="E14" s="10">
        <v>2.6666666666666665</v>
      </c>
      <c r="F14" s="10">
        <v>2.4</v>
      </c>
      <c r="G14" s="10">
        <v>4.6888888888888891</v>
      </c>
      <c r="H14" s="10">
        <v>2.5</v>
      </c>
    </row>
    <row r="15" spans="1:8" x14ac:dyDescent="0.25">
      <c r="A15" s="2" t="s">
        <v>1142</v>
      </c>
      <c r="B15" s="10">
        <v>4.166666666666667</v>
      </c>
      <c r="C15" s="10">
        <v>2.25</v>
      </c>
      <c r="D15" s="10">
        <v>2.8333333333333335</v>
      </c>
      <c r="E15" s="10">
        <v>3.0416666666666665</v>
      </c>
      <c r="F15" s="10">
        <v>2.15</v>
      </c>
      <c r="G15" s="10">
        <v>4</v>
      </c>
      <c r="H15" s="10">
        <v>2.75</v>
      </c>
    </row>
    <row r="16" spans="1:8" x14ac:dyDescent="0.25">
      <c r="A16" s="2" t="s">
        <v>1147</v>
      </c>
      <c r="B16" s="10">
        <v>2.5</v>
      </c>
      <c r="C16" s="10">
        <v>1.5</v>
      </c>
      <c r="D16" s="10">
        <v>1.5</v>
      </c>
      <c r="E16" s="10">
        <v>1.5</v>
      </c>
      <c r="F16" s="10">
        <v>1</v>
      </c>
      <c r="G16" s="10">
        <v>1.5</v>
      </c>
      <c r="H16" s="10">
        <v>1.5</v>
      </c>
    </row>
    <row r="17" spans="1:8" x14ac:dyDescent="0.25">
      <c r="A17" s="2" t="s">
        <v>1138</v>
      </c>
      <c r="B17" s="10">
        <v>4.5357142857142856</v>
      </c>
      <c r="C17" s="10">
        <v>1.6428571428571428</v>
      </c>
      <c r="D17" s="10">
        <v>1.6428571428571428</v>
      </c>
      <c r="E17" s="10">
        <v>1.8214285714285714</v>
      </c>
      <c r="F17" s="10">
        <v>1</v>
      </c>
      <c r="G17" s="10">
        <v>4.6428571428571432</v>
      </c>
      <c r="H17" s="10">
        <v>1.7142857142857142</v>
      </c>
    </row>
    <row r="18" spans="1:8" x14ac:dyDescent="0.25">
      <c r="A18" s="2" t="s">
        <v>1431</v>
      </c>
      <c r="B18" s="10"/>
      <c r="C18" s="10"/>
      <c r="D18" s="10"/>
      <c r="E18" s="10"/>
      <c r="F18" s="10"/>
      <c r="G18" s="10"/>
      <c r="H18" s="10"/>
    </row>
    <row r="19" spans="1:8" x14ac:dyDescent="0.25">
      <c r="A19" s="2" t="s">
        <v>1509</v>
      </c>
      <c r="B19" s="10">
        <v>4.5</v>
      </c>
      <c r="C19" s="10"/>
      <c r="D19" s="10">
        <v>2.8333333333333335</v>
      </c>
      <c r="E19" s="10">
        <v>3.8333333333333335</v>
      </c>
      <c r="F19" s="10">
        <v>3</v>
      </c>
      <c r="G19" s="10">
        <v>4</v>
      </c>
      <c r="H19" s="10">
        <v>2.5</v>
      </c>
    </row>
    <row r="20" spans="1:8" x14ac:dyDescent="0.25">
      <c r="A20" s="2" t="s">
        <v>1432</v>
      </c>
      <c r="B20" s="21">
        <v>4.3703703703703702</v>
      </c>
      <c r="C20" s="21">
        <v>3.6101321585903086</v>
      </c>
      <c r="D20" s="21">
        <v>3.014644351464435</v>
      </c>
      <c r="E20" s="21">
        <v>3.0593220338983049</v>
      </c>
      <c r="F20" s="21">
        <v>2.4583333333333335</v>
      </c>
      <c r="G20" s="21">
        <v>4.4642857142857144</v>
      </c>
      <c r="H20" s="21">
        <v>2.2034632034632033</v>
      </c>
    </row>
    <row r="25" spans="1:8" ht="18.75" x14ac:dyDescent="0.3">
      <c r="A25" s="24" t="s">
        <v>1500</v>
      </c>
      <c r="B25" s="24" t="s">
        <v>1501</v>
      </c>
      <c r="C25" s="24" t="s">
        <v>1502</v>
      </c>
      <c r="D25" s="24" t="s">
        <v>1503</v>
      </c>
      <c r="E25" s="24" t="s">
        <v>1504</v>
      </c>
      <c r="F25" s="24" t="s">
        <v>1505</v>
      </c>
      <c r="G25" s="24" t="s">
        <v>1506</v>
      </c>
      <c r="H25" s="24" t="s">
        <v>1507</v>
      </c>
    </row>
    <row r="26" spans="1:8" x14ac:dyDescent="0.25">
      <c r="A26" s="2" t="s">
        <v>1143</v>
      </c>
      <c r="B26" s="10">
        <v>5.166666666666667</v>
      </c>
      <c r="C26" s="10">
        <v>2.1666666666666665</v>
      </c>
      <c r="D26" s="10">
        <v>2.1666666666666665</v>
      </c>
      <c r="E26" s="10">
        <v>2.1666666666666665</v>
      </c>
      <c r="F26" s="10">
        <v>1.8333333333333333</v>
      </c>
      <c r="G26" s="10">
        <v>6.166666666666667</v>
      </c>
      <c r="H26" s="10">
        <v>2.1666666666666665</v>
      </c>
    </row>
    <row r="27" spans="1:8" x14ac:dyDescent="0.25">
      <c r="A27" s="2" t="s">
        <v>1146</v>
      </c>
      <c r="B27" s="10">
        <v>17.416666666666668</v>
      </c>
      <c r="C27" s="10">
        <v>3.7272727272727271</v>
      </c>
      <c r="D27" s="10">
        <v>3.7727272727272729</v>
      </c>
      <c r="E27" s="10">
        <v>2.95</v>
      </c>
      <c r="F27" s="10">
        <v>3.1666666666666665</v>
      </c>
      <c r="G27" s="10">
        <v>16.899999999999999</v>
      </c>
      <c r="H27" s="10">
        <v>4</v>
      </c>
    </row>
    <row r="28" spans="1:8" x14ac:dyDescent="0.25">
      <c r="A28" s="2" t="s">
        <v>1140</v>
      </c>
      <c r="B28" s="10">
        <v>0.72413793103448276</v>
      </c>
      <c r="C28" s="10">
        <v>1.5</v>
      </c>
      <c r="D28" s="10">
        <v>0.6785714285714286</v>
      </c>
      <c r="E28" s="10">
        <v>1.1206896551724137</v>
      </c>
      <c r="F28" s="10">
        <v>1</v>
      </c>
      <c r="G28" s="10">
        <v>1.0357142857142858</v>
      </c>
      <c r="H28" s="10">
        <v>0.46296296296296297</v>
      </c>
    </row>
    <row r="29" spans="1:8" x14ac:dyDescent="0.25">
      <c r="A29" s="2" t="s">
        <v>1509</v>
      </c>
      <c r="B29" s="10">
        <v>4.5</v>
      </c>
      <c r="C29" s="10"/>
      <c r="D29" s="10">
        <v>2.8333333333333335</v>
      </c>
      <c r="E29" s="10">
        <v>3.8333333333333335</v>
      </c>
      <c r="F29" s="10">
        <v>3</v>
      </c>
      <c r="G29" s="10">
        <v>4</v>
      </c>
      <c r="H29" s="10">
        <v>2.5</v>
      </c>
    </row>
    <row r="30" spans="1:8" x14ac:dyDescent="0.25">
      <c r="A30" s="2" t="s">
        <v>1145</v>
      </c>
      <c r="B30" s="10">
        <v>2.9411764705882355</v>
      </c>
      <c r="C30" s="10">
        <v>2.1</v>
      </c>
      <c r="D30" s="10">
        <v>1.98</v>
      </c>
      <c r="E30" s="10">
        <v>2.2200000000000002</v>
      </c>
      <c r="F30" s="10">
        <v>1.75</v>
      </c>
      <c r="G30" s="10">
        <v>3</v>
      </c>
      <c r="H30" s="10">
        <v>2.04</v>
      </c>
    </row>
    <row r="31" spans="1:8" x14ac:dyDescent="0.25">
      <c r="A31" s="2" t="s">
        <v>1137</v>
      </c>
      <c r="B31" s="10">
        <v>5.8478260869565215</v>
      </c>
      <c r="C31" s="10">
        <v>2.2200000000000002</v>
      </c>
      <c r="D31" s="10">
        <v>1.9411764705882353</v>
      </c>
      <c r="E31" s="10">
        <v>2</v>
      </c>
      <c r="F31" s="10">
        <v>1.4230769230769231</v>
      </c>
      <c r="G31" s="10">
        <v>5.6818181818181817</v>
      </c>
      <c r="H31" s="10">
        <v>1.8775510204081634</v>
      </c>
    </row>
    <row r="32" spans="1:8" x14ac:dyDescent="0.25">
      <c r="A32" s="2" t="s">
        <v>512</v>
      </c>
      <c r="B32" s="10">
        <v>2</v>
      </c>
      <c r="C32" s="10">
        <v>1</v>
      </c>
      <c r="D32" s="10">
        <v>0.5</v>
      </c>
      <c r="E32" s="10">
        <v>0.5</v>
      </c>
      <c r="F32" s="10">
        <v>0</v>
      </c>
      <c r="G32" s="10">
        <v>2</v>
      </c>
      <c r="H32" s="10">
        <v>3.5</v>
      </c>
    </row>
    <row r="33" spans="1:8" x14ac:dyDescent="0.25">
      <c r="A33" s="2" t="s">
        <v>1351</v>
      </c>
      <c r="B33" s="10">
        <v>3</v>
      </c>
      <c r="C33" s="10"/>
      <c r="D33" s="10"/>
      <c r="E33" s="10"/>
      <c r="F33" s="10"/>
      <c r="G33" s="10">
        <v>2.5</v>
      </c>
      <c r="H33" s="10"/>
    </row>
    <row r="34" spans="1:8" x14ac:dyDescent="0.25">
      <c r="A34" s="2" t="s">
        <v>1139</v>
      </c>
      <c r="B34" s="10">
        <v>3.96875</v>
      </c>
      <c r="C34" s="10">
        <v>1.7272727272727273</v>
      </c>
      <c r="D34" s="10">
        <v>1.7727272727272727</v>
      </c>
      <c r="E34" s="10">
        <v>1.6363636363636365</v>
      </c>
      <c r="F34" s="10">
        <v>1.6923076923076923</v>
      </c>
      <c r="G34" s="10">
        <v>4.40625</v>
      </c>
      <c r="H34" s="10">
        <v>2.0909090909090908</v>
      </c>
    </row>
    <row r="35" spans="1:8" x14ac:dyDescent="0.25">
      <c r="A35" s="2" t="s">
        <v>1136</v>
      </c>
      <c r="B35" s="10">
        <v>6.5</v>
      </c>
      <c r="C35" s="10">
        <v>20.75</v>
      </c>
      <c r="D35" s="10">
        <v>15.555555555555555</v>
      </c>
      <c r="E35" s="10">
        <v>14.722222222222221</v>
      </c>
      <c r="F35" s="10">
        <v>10.807692307692308</v>
      </c>
      <c r="G35" s="10">
        <v>8</v>
      </c>
      <c r="H35" s="10">
        <v>4.2777777777777777</v>
      </c>
    </row>
    <row r="36" spans="1:8" x14ac:dyDescent="0.25">
      <c r="A36" s="2" t="s">
        <v>1144</v>
      </c>
      <c r="B36" s="10">
        <v>3</v>
      </c>
      <c r="C36" s="10">
        <v>1.25</v>
      </c>
      <c r="D36" s="10">
        <v>1.25</v>
      </c>
      <c r="E36" s="10">
        <v>1.25</v>
      </c>
      <c r="F36" s="10">
        <v>2</v>
      </c>
      <c r="G36" s="10">
        <v>2.1666666666666665</v>
      </c>
      <c r="H36" s="10">
        <v>1.75</v>
      </c>
    </row>
    <row r="37" spans="1:8" x14ac:dyDescent="0.25">
      <c r="A37" s="2" t="s">
        <v>1141</v>
      </c>
      <c r="B37" s="10">
        <v>4.5333333333333332</v>
      </c>
      <c r="C37" s="10">
        <v>2.5789473684210527</v>
      </c>
      <c r="D37" s="10">
        <v>2.5111111111111111</v>
      </c>
      <c r="E37" s="10">
        <v>2.6666666666666665</v>
      </c>
      <c r="F37" s="10">
        <v>2.4</v>
      </c>
      <c r="G37" s="10">
        <v>4.6888888888888891</v>
      </c>
      <c r="H37" s="10">
        <v>2.5</v>
      </c>
    </row>
    <row r="38" spans="1:8" x14ac:dyDescent="0.25">
      <c r="A38" s="2" t="s">
        <v>1142</v>
      </c>
      <c r="B38" s="10">
        <v>4.166666666666667</v>
      </c>
      <c r="C38" s="10">
        <v>2.25</v>
      </c>
      <c r="D38" s="10">
        <v>2.8333333333333335</v>
      </c>
      <c r="E38" s="10">
        <v>3.0416666666666665</v>
      </c>
      <c r="F38" s="10">
        <v>2.15</v>
      </c>
      <c r="G38" s="10">
        <v>4</v>
      </c>
      <c r="H38" s="10">
        <v>2.75</v>
      </c>
    </row>
    <row r="39" spans="1:8" x14ac:dyDescent="0.25">
      <c r="A39" s="2" t="s">
        <v>1147</v>
      </c>
      <c r="B39" s="10">
        <v>2.5</v>
      </c>
      <c r="C39" s="10">
        <v>1.5</v>
      </c>
      <c r="D39" s="10">
        <v>1.5</v>
      </c>
      <c r="E39" s="10">
        <v>1.5</v>
      </c>
      <c r="F39" s="10">
        <v>1</v>
      </c>
      <c r="G39" s="10">
        <v>1.5</v>
      </c>
      <c r="H39" s="10">
        <v>1.5</v>
      </c>
    </row>
    <row r="40" spans="1:8" x14ac:dyDescent="0.25">
      <c r="A40" s="2" t="s">
        <v>1138</v>
      </c>
      <c r="B40" s="10">
        <v>4.5357142857142856</v>
      </c>
      <c r="C40" s="10">
        <v>1.6428571428571428</v>
      </c>
      <c r="D40" s="10">
        <v>1.6428571428571428</v>
      </c>
      <c r="E40" s="10">
        <v>1.8214285714285714</v>
      </c>
      <c r="F40" s="10">
        <v>1</v>
      </c>
      <c r="G40" s="10">
        <v>4.6428571428571432</v>
      </c>
      <c r="H40" s="10">
        <v>1.7142857142857142</v>
      </c>
    </row>
  </sheetData>
  <conditionalFormatting sqref="B26:H40">
    <cfRule type="colorScale" priority="1">
      <colorScale>
        <cfvo type="min"/>
        <cfvo type="max"/>
        <color rgb="FFFCFCFF"/>
        <color rgb="FFF8696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topLeftCell="A29" workbookViewId="0">
      <selection activeCell="D47" sqref="D47"/>
    </sheetView>
  </sheetViews>
  <sheetFormatPr defaultRowHeight="15" x14ac:dyDescent="0.25"/>
  <cols>
    <col min="1" max="1" width="19.42578125" customWidth="1"/>
    <col min="2" max="2" width="25" customWidth="1"/>
  </cols>
  <sheetData>
    <row r="1" spans="1:2" ht="15.75" x14ac:dyDescent="0.25">
      <c r="A1" s="50" t="s">
        <v>1990</v>
      </c>
      <c r="B1" s="50"/>
    </row>
    <row r="2" spans="1:2" x14ac:dyDescent="0.25">
      <c r="A2" s="51" t="s">
        <v>1430</v>
      </c>
      <c r="B2" s="52" t="s">
        <v>1755</v>
      </c>
    </row>
    <row r="3" spans="1:2" x14ac:dyDescent="0.25">
      <c r="A3" s="53" t="s">
        <v>164</v>
      </c>
      <c r="B3" s="54">
        <v>1.5037593984962405E-2</v>
      </c>
    </row>
    <row r="4" spans="1:2" x14ac:dyDescent="0.25">
      <c r="A4" s="53" t="s">
        <v>1365</v>
      </c>
      <c r="B4" s="54">
        <v>0.2857142857142857</v>
      </c>
    </row>
    <row r="5" spans="1:2" x14ac:dyDescent="0.25">
      <c r="A5" s="53" t="s">
        <v>1362</v>
      </c>
      <c r="B5" s="54">
        <v>0.6992481203007519</v>
      </c>
    </row>
    <row r="7" spans="1:2" ht="15.75" x14ac:dyDescent="0.25">
      <c r="A7" s="50" t="s">
        <v>1991</v>
      </c>
      <c r="B7" s="50"/>
    </row>
    <row r="8" spans="1:2" x14ac:dyDescent="0.25">
      <c r="A8" s="51" t="s">
        <v>1430</v>
      </c>
      <c r="B8" s="52" t="s">
        <v>1753</v>
      </c>
    </row>
    <row r="9" spans="1:2" x14ac:dyDescent="0.25">
      <c r="A9" s="53" t="s">
        <v>1895</v>
      </c>
      <c r="B9" s="54">
        <v>1.4814814814814815E-2</v>
      </c>
    </row>
    <row r="10" spans="1:2" x14ac:dyDescent="0.25">
      <c r="A10" s="53" t="s">
        <v>1365</v>
      </c>
      <c r="B10" s="54">
        <v>0.83703703703703702</v>
      </c>
    </row>
    <row r="11" spans="1:2" x14ac:dyDescent="0.25">
      <c r="A11" s="53" t="s">
        <v>1362</v>
      </c>
      <c r="B11" s="54">
        <v>0.14814814814814814</v>
      </c>
    </row>
    <row r="13" spans="1:2" ht="15.75" x14ac:dyDescent="0.25">
      <c r="A13" s="50" t="s">
        <v>1992</v>
      </c>
      <c r="B13" s="50"/>
    </row>
    <row r="14" spans="1:2" x14ac:dyDescent="0.25">
      <c r="A14" s="55" t="s">
        <v>1993</v>
      </c>
      <c r="B14" s="55"/>
    </row>
    <row r="16" spans="1:2" ht="15.75" x14ac:dyDescent="0.25">
      <c r="A16" s="50" t="s">
        <v>1994</v>
      </c>
      <c r="B16" s="50"/>
    </row>
    <row r="17" spans="1:2" x14ac:dyDescent="0.25">
      <c r="A17" s="55" t="s">
        <v>1995</v>
      </c>
      <c r="B17" s="55"/>
    </row>
    <row r="19" spans="1:2" ht="15.75" x14ac:dyDescent="0.25">
      <c r="A19" s="50" t="s">
        <v>1996</v>
      </c>
      <c r="B19" s="50"/>
    </row>
    <row r="20" spans="1:2" x14ac:dyDescent="0.25">
      <c r="A20" s="51" t="s">
        <v>1430</v>
      </c>
      <c r="B20" s="52" t="s">
        <v>1752</v>
      </c>
    </row>
    <row r="21" spans="1:2" x14ac:dyDescent="0.25">
      <c r="A21" s="53" t="s">
        <v>165</v>
      </c>
      <c r="B21" s="54">
        <v>7.4074074074074077E-3</v>
      </c>
    </row>
    <row r="22" spans="1:2" x14ac:dyDescent="0.25">
      <c r="A22" s="53" t="s">
        <v>1773</v>
      </c>
      <c r="B22" s="54">
        <v>0.91111111111111109</v>
      </c>
    </row>
    <row r="23" spans="1:2" x14ac:dyDescent="0.25">
      <c r="A23" s="53" t="s">
        <v>1780</v>
      </c>
      <c r="B23" s="54">
        <v>7.4074074074074077E-3</v>
      </c>
    </row>
    <row r="24" spans="1:2" x14ac:dyDescent="0.25">
      <c r="A24" s="53" t="s">
        <v>1812</v>
      </c>
      <c r="B24" s="54">
        <v>7.407407407407407E-2</v>
      </c>
    </row>
    <row r="26" spans="1:2" ht="15.75" x14ac:dyDescent="0.25">
      <c r="A26" s="50" t="s">
        <v>1997</v>
      </c>
      <c r="B26" s="50"/>
    </row>
    <row r="27" spans="1:2" x14ac:dyDescent="0.25">
      <c r="A27" s="51" t="s">
        <v>1430</v>
      </c>
      <c r="B27" s="52" t="s">
        <v>1751</v>
      </c>
    </row>
    <row r="28" spans="1:2" x14ac:dyDescent="0.25">
      <c r="A28" s="53" t="s">
        <v>164</v>
      </c>
      <c r="B28" s="54">
        <v>7.4074074074074077E-3</v>
      </c>
    </row>
    <row r="29" spans="1:2" x14ac:dyDescent="0.25">
      <c r="A29" s="53" t="s">
        <v>1776</v>
      </c>
      <c r="B29" s="54">
        <v>0.99259259259259258</v>
      </c>
    </row>
    <row r="31" spans="1:2" ht="15.75" x14ac:dyDescent="0.25">
      <c r="A31" s="50" t="s">
        <v>1998</v>
      </c>
      <c r="B31" s="50"/>
    </row>
    <row r="32" spans="1:2" x14ac:dyDescent="0.25">
      <c r="A32" s="53" t="s">
        <v>1999</v>
      </c>
      <c r="B32" s="49">
        <v>2500</v>
      </c>
    </row>
    <row r="33" spans="1:2" x14ac:dyDescent="0.25">
      <c r="A33" s="55" t="s">
        <v>2000</v>
      </c>
      <c r="B33">
        <v>4000</v>
      </c>
    </row>
    <row r="34" spans="1:2" x14ac:dyDescent="0.25">
      <c r="A34" s="55" t="s">
        <v>2001</v>
      </c>
      <c r="B34">
        <v>6000</v>
      </c>
    </row>
  </sheetData>
  <mergeCells count="7">
    <mergeCell ref="A31:B31"/>
    <mergeCell ref="A1:B1"/>
    <mergeCell ref="A7:B7"/>
    <mergeCell ref="A13:B13"/>
    <mergeCell ref="A16:B16"/>
    <mergeCell ref="A19:B19"/>
    <mergeCell ref="A26:B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General Dataset</vt:lpstr>
      <vt:lpstr>Water Trucking Dataset</vt:lpstr>
      <vt:lpstr>Median Prices Per District</vt:lpstr>
      <vt:lpstr>Median Prices per Governorate</vt:lpstr>
      <vt:lpstr>Restocking Times Calculations</vt:lpstr>
      <vt:lpstr>Water Trucking Summar Statistic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REACH</cp:lastModifiedBy>
  <dcterms:created xsi:type="dcterms:W3CDTF">2018-04-19T19:52:44Z</dcterms:created>
  <dcterms:modified xsi:type="dcterms:W3CDTF">2018-05-09T07:02:40Z</dcterms:modified>
</cp:coreProperties>
</file>