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manyu/Google ドライブ（k-imanishi@michigaeru.co.jp）/07_code4biz/03_教材/01_Python×Excelコース/00_元データ/src/"/>
    </mc:Choice>
  </mc:AlternateContent>
  <xr:revisionPtr revIDLastSave="0" documentId="13_ncr:1_{E2B48F37-8280-9B40-AB8A-78D997DE2A3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週報" sheetId="4" r:id="rId1"/>
    <sheet name="リスト" sheetId="3" r:id="rId2"/>
  </sheets>
  <definedNames>
    <definedName name="_xlnm.Print_Area" localSheetId="0">週報!$A$1:$AS$60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4" l="1"/>
  <c r="G7" i="4"/>
  <c r="J25" i="4" l="1"/>
  <c r="G25" i="4"/>
  <c r="O55" i="4" l="1"/>
  <c r="K55" i="4" l="1"/>
  <c r="U47" i="4"/>
  <c r="U45" i="4"/>
  <c r="J43" i="4"/>
  <c r="G43" i="4"/>
  <c r="U41" i="4"/>
  <c r="U39" i="4"/>
  <c r="J37" i="4"/>
  <c r="G37" i="4"/>
  <c r="U35" i="4"/>
  <c r="U33" i="4"/>
  <c r="J31" i="4"/>
  <c r="G31" i="4"/>
  <c r="U29" i="4"/>
  <c r="U27" i="4"/>
  <c r="U23" i="4"/>
  <c r="U21" i="4"/>
  <c r="J19" i="4"/>
  <c r="G19" i="4"/>
  <c r="U17" i="4"/>
  <c r="U15" i="4"/>
  <c r="J13" i="4"/>
  <c r="G13" i="4"/>
  <c r="A13" i="4"/>
  <c r="A19" i="4" s="1"/>
  <c r="A25" i="4" s="1"/>
  <c r="A31" i="4" s="1"/>
  <c r="A37" i="4" s="1"/>
  <c r="A43" i="4" s="1"/>
  <c r="U11" i="4"/>
  <c r="U9" i="4"/>
  <c r="U31" i="4" l="1"/>
  <c r="U25" i="4"/>
  <c r="U7" i="4"/>
  <c r="U43" i="4"/>
  <c r="U37" i="4"/>
  <c r="U19" i="4"/>
  <c r="U13" i="4"/>
  <c r="AN51" i="4" l="1"/>
  <c r="AN52" i="4"/>
</calcChain>
</file>

<file path=xl/sharedStrings.xml><?xml version="1.0" encoding="utf-8"?>
<sst xmlns="http://schemas.openxmlformats.org/spreadsheetml/2006/main" count="154" uniqueCount="83">
  <si>
    <t>作成日</t>
    <rPh sb="0" eb="3">
      <t>サクセイビ</t>
    </rPh>
    <phoneticPr fontId="2"/>
  </si>
  <si>
    <t>氏名</t>
    <rPh sb="0" eb="2">
      <t>シメイ</t>
    </rPh>
    <phoneticPr fontId="2"/>
  </si>
  <si>
    <t>日付</t>
    <rPh sb="0" eb="2">
      <t>ヒヅケ</t>
    </rPh>
    <phoneticPr fontId="2"/>
  </si>
  <si>
    <t>～</t>
  </si>
  <si>
    <t>勤務先</t>
    <rPh sb="0" eb="3">
      <t>キンムサキ</t>
    </rPh>
    <phoneticPr fontId="2"/>
  </si>
  <si>
    <t>～</t>
    <phoneticPr fontId="2"/>
  </si>
  <si>
    <t>路線</t>
    <rPh sb="0" eb="2">
      <t>ロセン</t>
    </rPh>
    <phoneticPr fontId="2"/>
  </si>
  <si>
    <t>交通費</t>
    <rPh sb="0" eb="3">
      <t>コウツウヒ</t>
    </rPh>
    <phoneticPr fontId="2"/>
  </si>
  <si>
    <t>【勤務先】</t>
    <rPh sb="1" eb="4">
      <t>キンムサキ</t>
    </rPh>
    <phoneticPr fontId="2"/>
  </si>
  <si>
    <t>労働時間合計</t>
    <rPh sb="0" eb="2">
      <t>ロウドウ</t>
    </rPh>
    <rPh sb="2" eb="4">
      <t>ジカン</t>
    </rPh>
    <rPh sb="4" eb="6">
      <t>ゴウケイ</t>
    </rPh>
    <phoneticPr fontId="2"/>
  </si>
  <si>
    <t>交通費合計</t>
    <rPh sb="0" eb="3">
      <t>コウツウヒ</t>
    </rPh>
    <rPh sb="3" eb="5">
      <t>ゴウケイ</t>
    </rPh>
    <phoneticPr fontId="2"/>
  </si>
  <si>
    <t>勤務区分</t>
    <rPh sb="0" eb="2">
      <t>キンム</t>
    </rPh>
    <rPh sb="2" eb="4">
      <t>クブン</t>
    </rPh>
    <phoneticPr fontId="2"/>
  </si>
  <si>
    <t>B</t>
    <phoneticPr fontId="2"/>
  </si>
  <si>
    <t>【勤務区分】</t>
    <rPh sb="1" eb="3">
      <t>キンム</t>
    </rPh>
    <rPh sb="3" eb="5">
      <t>クブン</t>
    </rPh>
    <phoneticPr fontId="2"/>
  </si>
  <si>
    <t>C</t>
    <phoneticPr fontId="2"/>
  </si>
  <si>
    <t>認可</t>
    <rPh sb="0" eb="2">
      <t>ニンカ</t>
    </rPh>
    <phoneticPr fontId="2"/>
  </si>
  <si>
    <t>精算日</t>
    <rPh sb="0" eb="2">
      <t>セイサン</t>
    </rPh>
    <rPh sb="2" eb="3">
      <t>ニチ</t>
    </rPh>
    <phoneticPr fontId="2"/>
  </si>
  <si>
    <t>出納</t>
    <rPh sb="0" eb="2">
      <t>スイトウ</t>
    </rPh>
    <phoneticPr fontId="2"/>
  </si>
  <si>
    <t>通勤経路</t>
    <rPh sb="0" eb="2">
      <t>ツウキン</t>
    </rPh>
    <rPh sb="2" eb="4">
      <t>ケイロ</t>
    </rPh>
    <phoneticPr fontId="2"/>
  </si>
  <si>
    <t>勤務日数</t>
    <rPh sb="0" eb="2">
      <t>キンム</t>
    </rPh>
    <rPh sb="2" eb="4">
      <t>ニッスウ</t>
    </rPh>
    <phoneticPr fontId="2"/>
  </si>
  <si>
    <t>&lt;勤務集計&gt;</t>
    <rPh sb="1" eb="3">
      <t>キンム</t>
    </rPh>
    <rPh sb="3" eb="5">
      <t>シュウケイ</t>
    </rPh>
    <phoneticPr fontId="2"/>
  </si>
  <si>
    <t>G</t>
    <phoneticPr fontId="2"/>
  </si>
  <si>
    <t>H</t>
    <phoneticPr fontId="2"/>
  </si>
  <si>
    <t>I</t>
    <phoneticPr fontId="2"/>
  </si>
  <si>
    <t>J</t>
    <phoneticPr fontId="2"/>
  </si>
  <si>
    <t>A</t>
    <phoneticPr fontId="2"/>
  </si>
  <si>
    <t>出退時間</t>
    <rPh sb="0" eb="1">
      <t>デ</t>
    </rPh>
    <rPh sb="1" eb="2">
      <t>タイ</t>
    </rPh>
    <rPh sb="2" eb="4">
      <t>ジカン</t>
    </rPh>
    <phoneticPr fontId="2"/>
  </si>
  <si>
    <t>作業時間</t>
    <rPh sb="0" eb="2">
      <t>サギョウ</t>
    </rPh>
    <rPh sb="2" eb="4">
      <t>ジカン</t>
    </rPh>
    <phoneticPr fontId="2"/>
  </si>
  <si>
    <t>その他作業場所</t>
    <rPh sb="2" eb="3">
      <t>タ</t>
    </rPh>
    <rPh sb="3" eb="5">
      <t>サギョウ</t>
    </rPh>
    <rPh sb="5" eb="7">
      <t>バショ</t>
    </rPh>
    <phoneticPr fontId="2"/>
  </si>
  <si>
    <t>深夜 日数</t>
    <rPh sb="0" eb="2">
      <t>シンヤ</t>
    </rPh>
    <rPh sb="3" eb="4">
      <t>ニチ</t>
    </rPh>
    <rPh sb="4" eb="5">
      <t>スウ</t>
    </rPh>
    <phoneticPr fontId="2"/>
  </si>
  <si>
    <t>業務内容／残業理由</t>
    <rPh sb="0" eb="2">
      <t>ギョウム</t>
    </rPh>
    <rPh sb="2" eb="4">
      <t>ナイヨウ</t>
    </rPh>
    <rPh sb="5" eb="7">
      <t>ザンギョウ</t>
    </rPh>
    <rPh sb="7" eb="9">
      <t>リユウ</t>
    </rPh>
    <phoneticPr fontId="2"/>
  </si>
  <si>
    <t>経路（その他作業場所）</t>
    <rPh sb="0" eb="2">
      <t>ケイロ</t>
    </rPh>
    <rPh sb="5" eb="6">
      <t>タ</t>
    </rPh>
    <rPh sb="6" eb="10">
      <t>サギョウバショ</t>
    </rPh>
    <phoneticPr fontId="2"/>
  </si>
  <si>
    <t>認印</t>
    <rPh sb="0" eb="2">
      <t>ミトメイン</t>
    </rPh>
    <phoneticPr fontId="2"/>
  </si>
  <si>
    <t>㊞</t>
    <phoneticPr fontId="2"/>
  </si>
  <si>
    <t>A</t>
  </si>
  <si>
    <t>開始</t>
    <rPh sb="0" eb="2">
      <t>カイシ</t>
    </rPh>
    <phoneticPr fontId="2"/>
  </si>
  <si>
    <t>終了</t>
    <rPh sb="0" eb="2">
      <t>シュウリョウ</t>
    </rPh>
    <phoneticPr fontId="2"/>
  </si>
  <si>
    <t>E1</t>
    <phoneticPr fontId="2"/>
  </si>
  <si>
    <t>E2</t>
    <phoneticPr fontId="2"/>
  </si>
  <si>
    <t>F2</t>
    <phoneticPr fontId="2"/>
  </si>
  <si>
    <t>F1</t>
    <phoneticPr fontId="2"/>
  </si>
  <si>
    <t>K1</t>
    <phoneticPr fontId="2"/>
  </si>
  <si>
    <t>K2</t>
    <phoneticPr fontId="2"/>
  </si>
  <si>
    <t>K3</t>
    <phoneticPr fontId="2"/>
  </si>
  <si>
    <t>L</t>
    <phoneticPr fontId="2"/>
  </si>
  <si>
    <t>M</t>
    <phoneticPr fontId="2"/>
  </si>
  <si>
    <t>N</t>
    <phoneticPr fontId="2"/>
  </si>
  <si>
    <t>O</t>
    <phoneticPr fontId="2"/>
  </si>
  <si>
    <t>P</t>
    <phoneticPr fontId="2"/>
  </si>
  <si>
    <t>T</t>
    <phoneticPr fontId="2"/>
  </si>
  <si>
    <t>遅</t>
    <rPh sb="0" eb="1">
      <t>チ</t>
    </rPh>
    <phoneticPr fontId="2"/>
  </si>
  <si>
    <t>早</t>
    <rPh sb="0" eb="1">
      <t>ハヤ</t>
    </rPh>
    <phoneticPr fontId="2"/>
  </si>
  <si>
    <t>Q1</t>
    <phoneticPr fontId="2"/>
  </si>
  <si>
    <t>Q2</t>
    <phoneticPr fontId="2"/>
  </si>
  <si>
    <t>R</t>
    <phoneticPr fontId="2"/>
  </si>
  <si>
    <t>S</t>
    <phoneticPr fontId="2"/>
  </si>
  <si>
    <t>D1</t>
    <phoneticPr fontId="2"/>
  </si>
  <si>
    <t>D2</t>
    <phoneticPr fontId="2"/>
  </si>
  <si>
    <t>Q3</t>
    <phoneticPr fontId="2"/>
  </si>
  <si>
    <t>Rev.2.5　2021/10/13</t>
    <phoneticPr fontId="2"/>
  </si>
  <si>
    <t>G</t>
  </si>
  <si>
    <t>海老原有紀</t>
  </si>
  <si>
    <t>柳沢瑠衣</t>
  </si>
  <si>
    <t>椎名哲也</t>
  </si>
  <si>
    <t>泉雪海</t>
  </si>
  <si>
    <t>小池隼人</t>
  </si>
  <si>
    <t>玉田文月</t>
  </si>
  <si>
    <t>森川香音</t>
  </si>
  <si>
    <t>小森莉紗</t>
  </si>
  <si>
    <t>小宮正毅</t>
  </si>
  <si>
    <t>西野柚葉</t>
  </si>
  <si>
    <t>従業員一覧</t>
    <rPh sb="0" eb="5">
      <t>ジュウギョウ</t>
    </rPh>
    <phoneticPr fontId="2"/>
  </si>
  <si>
    <t>企業A</t>
    <rPh sb="0" eb="2">
      <t xml:space="preserve">キギョウ </t>
    </rPh>
    <phoneticPr fontId="2"/>
  </si>
  <si>
    <t>企業B</t>
    <phoneticPr fontId="2"/>
  </si>
  <si>
    <t>企業C</t>
    <phoneticPr fontId="2"/>
  </si>
  <si>
    <t>企業D</t>
    <phoneticPr fontId="2"/>
  </si>
  <si>
    <t>企業E</t>
    <rPh sb="0" eb="3">
      <t>ホンシャ</t>
    </rPh>
    <phoneticPr fontId="2"/>
  </si>
  <si>
    <t>企業F</t>
    <rPh sb="0" eb="3">
      <t>トコロザワ</t>
    </rPh>
    <phoneticPr fontId="2"/>
  </si>
  <si>
    <t>企業G</t>
    <phoneticPr fontId="2"/>
  </si>
  <si>
    <t>週報</t>
    <rPh sb="0" eb="2">
      <t>シュウホウ</t>
    </rPh>
    <phoneticPr fontId="2"/>
  </si>
  <si>
    <t>B</t>
  </si>
  <si>
    <t>C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</si>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</sst>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176" formatCode="yyyy/m/d\(aaa\)"/>
    <numFmt numFmtId="177" formatCode="[h]:mm"/>
    <numFmt numFmtId="178" formatCode="yyyy&quot;年&quot;m&quot;月&quot;d&quot;日&quot;;@"/>
    <numFmt numFmtId="179" formatCode="m/d\(aaa\)"/>
  </numFmts>
  <fonts count="15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ajor"/>
    </font>
    <font>
      <sz val="11"/>
      <color theme="1"/>
      <name val="ＭＳ Ｐゴシック"/>
      <family val="2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69">
    <border>
      <left/>
      <right/>
      <top/>
      <bottom/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/>
      <right/>
      <top style="thin">
        <color theme="4" tint="0.59996337778862885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/>
      <top/>
      <bottom/>
      <diagonal/>
    </border>
    <border>
      <left/>
      <right style="thin">
        <color theme="4" tint="0.59996337778862885"/>
      </right>
      <top/>
      <bottom/>
      <diagonal/>
    </border>
    <border>
      <left/>
      <right style="thin">
        <color theme="3" tint="0.59996337778862885"/>
      </right>
      <top/>
      <bottom/>
      <diagonal/>
    </border>
    <border>
      <left style="thin">
        <color theme="4" tint="0.59996337778862885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4" tint="0.59996337778862885"/>
      </right>
      <top/>
      <bottom style="thin">
        <color theme="0" tint="-0.24994659260841701"/>
      </bottom>
      <diagonal/>
    </border>
    <border>
      <left style="thin">
        <color theme="4" tint="0.59996337778862885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4" tint="0.59996337778862885"/>
      </right>
      <top style="thin">
        <color theme="0" tint="-0.24994659260841701"/>
      </top>
      <bottom/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/>
      <diagonal/>
    </border>
    <border>
      <left/>
      <right/>
      <top style="medium">
        <color theme="4" tint="0.59996337778862885"/>
      </top>
      <bottom/>
      <diagonal/>
    </border>
    <border>
      <left/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/>
      <top style="medium">
        <color theme="4" tint="0.59996337778862885"/>
      </top>
      <bottom/>
      <diagonal/>
    </border>
    <border>
      <left style="medium">
        <color theme="4" tint="0.59996337778862885"/>
      </left>
      <right/>
      <top/>
      <bottom/>
      <diagonal/>
    </border>
    <border>
      <left style="medium">
        <color theme="4" tint="0.59996337778862885"/>
      </left>
      <right/>
      <top/>
      <bottom style="medium">
        <color theme="4" tint="0.59996337778862885"/>
      </bottom>
      <diagonal/>
    </border>
    <border>
      <left/>
      <right/>
      <top/>
      <bottom style="medium">
        <color theme="4" tint="0.59996337778862885"/>
      </bottom>
      <diagonal/>
    </border>
    <border>
      <left/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theme="4" tint="0.59996337778862885"/>
      </left>
      <right/>
      <top/>
      <bottom style="medium">
        <color theme="4" tint="0.59996337778862885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rgb="FF99CCFF"/>
      </left>
      <right/>
      <top/>
      <bottom style="thin">
        <color rgb="FF99CCFF"/>
      </bottom>
      <diagonal/>
    </border>
    <border>
      <left/>
      <right/>
      <top/>
      <bottom style="thin">
        <color rgb="FF99CCFF"/>
      </bottom>
      <diagonal/>
    </border>
    <border>
      <left/>
      <right style="thin">
        <color rgb="FF99CCFF"/>
      </right>
      <top/>
      <bottom style="thin">
        <color rgb="FF99CCFF"/>
      </bottom>
      <diagonal/>
    </border>
    <border>
      <left style="thin">
        <color rgb="FF99CCFF"/>
      </left>
      <right/>
      <top style="thin">
        <color rgb="FF99CCFF"/>
      </top>
      <bottom style="thin">
        <color rgb="FF99CCFF"/>
      </bottom>
      <diagonal/>
    </border>
    <border>
      <left/>
      <right/>
      <top style="thin">
        <color rgb="FF99CCFF"/>
      </top>
      <bottom style="thin">
        <color rgb="FF99CCFF"/>
      </bottom>
      <diagonal/>
    </border>
    <border>
      <left/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 style="thin">
        <color theme="4" tint="0.59996337778862885"/>
      </left>
      <right/>
      <top style="medium">
        <color theme="9"/>
      </top>
      <bottom/>
      <diagonal/>
    </border>
    <border>
      <left/>
      <right style="thin">
        <color theme="4" tint="0.59996337778862885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 style="thin">
        <color theme="0" tint="-0.24994659260841701"/>
      </top>
      <bottom/>
      <diagonal/>
    </border>
    <border>
      <left style="medium">
        <color theme="9"/>
      </left>
      <right/>
      <top/>
      <bottom style="thin">
        <color theme="0" tint="-0.24994659260841701"/>
      </bottom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thin">
        <color theme="4" tint="0.59996337778862885"/>
      </right>
      <top/>
      <bottom style="medium">
        <color theme="9"/>
      </bottom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/>
      <top style="medium">
        <color theme="9"/>
      </top>
      <bottom style="medium">
        <color theme="9"/>
      </bottom>
      <diagonal/>
    </border>
    <border>
      <left/>
      <right style="thin">
        <color theme="4" tint="0.59996337778862885"/>
      </right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59996337778862885"/>
      </right>
      <top style="thin">
        <color theme="4" tint="0.39994506668294322"/>
      </top>
      <bottom/>
      <diagonal/>
    </border>
    <border>
      <left style="thin">
        <color theme="4" tint="0.59996337778862885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59996337778862885"/>
      </right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44" xfId="0" applyBorder="1">
      <alignment vertical="center"/>
    </xf>
    <xf numFmtId="0" fontId="10" fillId="2" borderId="2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0" fontId="0" fillId="0" borderId="0" xfId="0" applyNumberFormat="1">
      <alignment vertical="center"/>
    </xf>
    <xf numFmtId="0" fontId="0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20" fontId="14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9" fillId="0" borderId="63" xfId="0" applyNumberFormat="1" applyFont="1" applyBorder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0" fontId="9" fillId="0" borderId="65" xfId="0" applyNumberFormat="1" applyFont="1" applyBorder="1" applyAlignment="1">
      <alignment horizontal="center" vertical="center"/>
    </xf>
    <xf numFmtId="0" fontId="9" fillId="0" borderId="29" xfId="0" applyNumberFormat="1" applyFont="1" applyBorder="1" applyAlignment="1">
      <alignment horizontal="center" vertical="center"/>
    </xf>
    <xf numFmtId="0" fontId="9" fillId="0" borderId="67" xfId="0" applyNumberFormat="1" applyFont="1" applyBorder="1" applyAlignment="1">
      <alignment horizontal="center" vertical="center"/>
    </xf>
    <xf numFmtId="0" fontId="9" fillId="0" borderId="30" xfId="0" applyNumberFormat="1" applyFont="1" applyBorder="1" applyAlignment="1">
      <alignment horizontal="center" vertical="center"/>
    </xf>
    <xf numFmtId="0" fontId="9" fillId="0" borderId="64" xfId="0" applyNumberFormat="1" applyFont="1" applyBorder="1" applyAlignment="1">
      <alignment horizontal="center" vertical="center"/>
    </xf>
    <xf numFmtId="0" fontId="9" fillId="0" borderId="66" xfId="0" applyNumberFormat="1" applyFont="1" applyBorder="1" applyAlignment="1">
      <alignment horizontal="center" vertical="center"/>
    </xf>
    <xf numFmtId="0" fontId="9" fillId="0" borderId="68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20" fontId="12" fillId="0" borderId="7" xfId="0" applyNumberFormat="1" applyFont="1" applyBorder="1" applyAlignment="1">
      <alignment horizontal="center" vertical="center"/>
    </xf>
    <xf numFmtId="20" fontId="12" fillId="0" borderId="0" xfId="0" applyNumberFormat="1" applyFont="1" applyBorder="1" applyAlignment="1">
      <alignment horizontal="center" vertical="center"/>
    </xf>
    <xf numFmtId="20" fontId="12" fillId="0" borderId="27" xfId="0" applyNumberFormat="1" applyFont="1" applyBorder="1" applyAlignment="1">
      <alignment horizontal="center" vertical="center"/>
    </xf>
    <xf numFmtId="20" fontId="12" fillId="0" borderId="2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0" fontId="12" fillId="0" borderId="8" xfId="0" applyNumberFormat="1" applyFont="1" applyBorder="1" applyAlignment="1">
      <alignment horizontal="center" vertical="center"/>
    </xf>
    <xf numFmtId="20" fontId="12" fillId="0" borderId="26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5" fontId="0" fillId="0" borderId="14" xfId="0" applyNumberFormat="1" applyBorder="1" applyAlignment="1">
      <alignment horizontal="center" vertical="center"/>
    </xf>
    <xf numFmtId="5" fontId="0" fillId="0" borderId="11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9" fontId="3" fillId="0" borderId="19" xfId="0" applyNumberFormat="1" applyFont="1" applyBorder="1" applyAlignment="1">
      <alignment horizontal="center" vertical="center"/>
    </xf>
    <xf numFmtId="179" fontId="3" fillId="0" borderId="20" xfId="0" applyNumberFormat="1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79" fontId="3" fillId="0" borderId="23" xfId="0" applyNumberFormat="1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179" fontId="3" fillId="0" borderId="24" xfId="0" applyNumberFormat="1" applyFont="1" applyBorder="1" applyAlignment="1">
      <alignment horizontal="center" vertical="center"/>
    </xf>
    <xf numFmtId="179" fontId="3" fillId="0" borderId="25" xfId="0" applyNumberFormat="1" applyFont="1" applyBorder="1" applyAlignment="1">
      <alignment horizontal="center" vertical="center"/>
    </xf>
    <xf numFmtId="179" fontId="3" fillId="0" borderId="26" xfId="0" applyNumberFormat="1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0" fontId="12" fillId="0" borderId="13" xfId="0" applyNumberFormat="1" applyFont="1" applyBorder="1" applyAlignment="1">
      <alignment horizontal="center" vertical="center"/>
    </xf>
    <xf numFmtId="20" fontId="12" fillId="0" borderId="14" xfId="0" applyNumberFormat="1" applyFont="1" applyBorder="1" applyAlignment="1">
      <alignment horizontal="center" vertical="center"/>
    </xf>
    <xf numFmtId="20" fontId="12" fillId="0" borderId="10" xfId="0" applyNumberFormat="1" applyFont="1" applyBorder="1" applyAlignment="1">
      <alignment horizontal="center" vertical="center"/>
    </xf>
    <xf numFmtId="20" fontId="12" fillId="0" borderId="1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0" fontId="12" fillId="0" borderId="15" xfId="0" applyNumberFormat="1" applyFont="1" applyBorder="1" applyAlignment="1">
      <alignment horizontal="center" vertical="center"/>
    </xf>
    <xf numFmtId="20" fontId="12" fillId="0" borderId="12" xfId="0" applyNumberFormat="1" applyFont="1" applyBorder="1" applyAlignment="1">
      <alignment horizontal="center" vertical="center"/>
    </xf>
    <xf numFmtId="0" fontId="6" fillId="3" borderId="60" xfId="0" applyFont="1" applyFill="1" applyBorder="1" applyAlignment="1">
      <alignment horizontal="center" vertical="center"/>
    </xf>
    <xf numFmtId="0" fontId="6" fillId="3" borderId="59" xfId="0" applyFont="1" applyFill="1" applyBorder="1" applyAlignment="1">
      <alignment horizontal="center" vertical="center"/>
    </xf>
    <xf numFmtId="0" fontId="6" fillId="3" borderId="61" xfId="0" applyFont="1" applyFill="1" applyBorder="1" applyAlignment="1">
      <alignment horizontal="center" vertical="center"/>
    </xf>
    <xf numFmtId="20" fontId="12" fillId="0" borderId="22" xfId="0" applyNumberFormat="1" applyFont="1" applyBorder="1" applyAlignment="1">
      <alignment horizontal="center" vertical="center"/>
    </xf>
    <xf numFmtId="20" fontId="12" fillId="0" borderId="20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0" fontId="12" fillId="0" borderId="21" xfId="0" applyNumberFormat="1" applyFont="1" applyBorder="1" applyAlignment="1">
      <alignment horizontal="center" vertical="center"/>
    </xf>
    <xf numFmtId="5" fontId="0" fillId="0" borderId="0" xfId="0" applyNumberFormat="1" applyBorder="1" applyAlignment="1">
      <alignment horizontal="center" vertical="center"/>
    </xf>
    <xf numFmtId="5" fontId="0" fillId="0" borderId="52" xfId="0" applyNumberForma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3" borderId="58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5" fontId="0" fillId="0" borderId="44" xfId="0" applyNumberForma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5" fontId="0" fillId="0" borderId="2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76" fontId="3" fillId="0" borderId="31" xfId="0" applyNumberFormat="1" applyFont="1" applyFill="1" applyBorder="1" applyAlignment="1">
      <alignment horizontal="center" vertical="center"/>
    </xf>
    <xf numFmtId="176" fontId="3" fillId="0" borderId="32" xfId="0" applyNumberFormat="1" applyFont="1" applyFill="1" applyBorder="1" applyAlignment="1">
      <alignment horizontal="center" vertical="center"/>
    </xf>
    <xf numFmtId="176" fontId="3" fillId="0" borderId="33" xfId="0" applyNumberFormat="1" applyFont="1" applyFill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" fillId="3" borderId="60" xfId="0" applyFont="1" applyFill="1" applyBorder="1" applyAlignment="1">
      <alignment horizontal="center" vertical="center" wrapText="1"/>
    </xf>
    <xf numFmtId="0" fontId="6" fillId="3" borderId="62" xfId="0" applyFont="1" applyFill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</cellXfs>
  <cellStyles count="1">
    <cellStyle name="標準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AS60"/>
  <sheetViews>
    <sheetView showZeros="0" tabSelected="1" zoomScale="125" zoomScaleNormal="85" workbookViewId="0">
      <selection activeCell="AG4" sqref="AG4:AQ4"/>
    </sheetView>
  </sheetViews>
  <sheetFormatPr baseColWidth="10" defaultColWidth="8.83203125" defaultRowHeight="14"/>
  <cols>
    <col min="1" max="5" width="2" customWidth="1"/>
    <col min="6" max="6" width="4.1640625" customWidth="1"/>
    <col min="7" max="8" width="3.6640625" customWidth="1"/>
    <col min="9" max="9" width="2.6640625" customWidth="1"/>
    <col min="10" max="11" width="3.6640625" customWidth="1"/>
    <col min="12" max="71" width="2.6640625" customWidth="1"/>
  </cols>
  <sheetData>
    <row r="1" spans="1:45" ht="25" customHeight="1">
      <c r="A1" s="56" t="s">
        <v>79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45" ht="25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</row>
    <row r="3" spans="1:45" ht="25" customHeight="1">
      <c r="A3" s="57" t="s">
        <v>4</v>
      </c>
      <c r="B3" s="58"/>
      <c r="C3" s="58"/>
      <c r="D3" s="58"/>
      <c r="E3" s="58"/>
      <c r="F3" s="58"/>
      <c r="G3" s="73" t="s">
        <v>76</v>
      </c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5"/>
      <c r="AA3" s="57" t="s">
        <v>0</v>
      </c>
      <c r="AB3" s="58"/>
      <c r="AC3" s="58"/>
      <c r="AD3" s="58"/>
      <c r="AE3" s="58"/>
      <c r="AF3" s="58"/>
      <c r="AG3" s="143">
        <v>44493</v>
      </c>
      <c r="AH3" s="143"/>
      <c r="AI3" s="143"/>
      <c r="AJ3" s="143"/>
      <c r="AK3" s="143"/>
      <c r="AL3" s="143"/>
      <c r="AM3" s="143"/>
      <c r="AN3" s="143"/>
      <c r="AO3" s="143"/>
      <c r="AP3" s="143"/>
      <c r="AQ3" s="144"/>
    </row>
    <row r="4" spans="1:45" ht="25" customHeight="1">
      <c r="A4" s="76" t="s">
        <v>18</v>
      </c>
      <c r="B4" s="77"/>
      <c r="C4" s="77"/>
      <c r="D4" s="77"/>
      <c r="E4" s="77"/>
      <c r="F4" s="77"/>
      <c r="G4" s="78"/>
      <c r="H4" s="79"/>
      <c r="I4" s="79"/>
      <c r="J4" s="79"/>
      <c r="K4" s="79"/>
      <c r="L4" s="79"/>
      <c r="M4" s="4" t="s">
        <v>5</v>
      </c>
      <c r="N4" s="80"/>
      <c r="O4" s="80"/>
      <c r="P4" s="80"/>
      <c r="Q4" s="80"/>
      <c r="R4" s="80"/>
      <c r="S4" s="81"/>
      <c r="AA4" s="76" t="s">
        <v>1</v>
      </c>
      <c r="AB4" s="77"/>
      <c r="AC4" s="77"/>
      <c r="AD4" s="77"/>
      <c r="AE4" s="77"/>
      <c r="AF4" s="77"/>
      <c r="AG4" s="82" t="s">
        <v>70</v>
      </c>
      <c r="AH4" s="82"/>
      <c r="AI4" s="82"/>
      <c r="AJ4" s="82"/>
      <c r="AK4" s="82"/>
      <c r="AL4" s="82"/>
      <c r="AM4" s="82"/>
      <c r="AN4" s="82"/>
      <c r="AO4" s="82"/>
      <c r="AP4" s="82"/>
      <c r="AQ4" s="83"/>
    </row>
    <row r="5" spans="1:45" ht="15" thickBot="1"/>
    <row r="6" spans="1:45" ht="27" customHeight="1" thickBot="1">
      <c r="A6" s="68" t="s">
        <v>2</v>
      </c>
      <c r="B6" s="69"/>
      <c r="C6" s="69"/>
      <c r="D6" s="69"/>
      <c r="E6" s="69"/>
      <c r="F6" s="6" t="s">
        <v>11</v>
      </c>
      <c r="G6" s="112" t="s">
        <v>26</v>
      </c>
      <c r="H6" s="113"/>
      <c r="I6" s="113"/>
      <c r="J6" s="113"/>
      <c r="K6" s="114"/>
      <c r="L6" s="112" t="s">
        <v>30</v>
      </c>
      <c r="M6" s="113"/>
      <c r="N6" s="113"/>
      <c r="O6" s="113"/>
      <c r="P6" s="113"/>
      <c r="Q6" s="113"/>
      <c r="R6" s="113"/>
      <c r="S6" s="113"/>
      <c r="T6" s="114"/>
      <c r="U6" s="116" t="s">
        <v>27</v>
      </c>
      <c r="V6" s="113"/>
      <c r="W6" s="113"/>
      <c r="X6" s="113"/>
      <c r="Y6" s="115" t="s">
        <v>28</v>
      </c>
      <c r="Z6" s="92"/>
      <c r="AA6" s="92"/>
      <c r="AB6" s="92"/>
      <c r="AC6" s="92"/>
      <c r="AD6" s="92"/>
      <c r="AE6" s="91" t="s">
        <v>31</v>
      </c>
      <c r="AF6" s="92"/>
      <c r="AG6" s="92"/>
      <c r="AH6" s="92"/>
      <c r="AI6" s="92"/>
      <c r="AJ6" s="92"/>
      <c r="AK6" s="92"/>
      <c r="AL6" s="92"/>
      <c r="AM6" s="93"/>
      <c r="AN6" s="92" t="s">
        <v>7</v>
      </c>
      <c r="AO6" s="92"/>
      <c r="AP6" s="92"/>
      <c r="AQ6" s="93"/>
      <c r="AR6" s="145" t="s">
        <v>32</v>
      </c>
      <c r="AS6" s="146"/>
    </row>
    <row r="7" spans="1:45" ht="20" customHeight="1">
      <c r="A7" s="59">
        <v>44485</v>
      </c>
      <c r="B7" s="60"/>
      <c r="C7" s="60"/>
      <c r="D7" s="60"/>
      <c r="E7" s="61"/>
      <c r="F7" s="140" t="s">
        <v>60</v>
      </c>
      <c r="G7" s="94">
        <f>VLOOKUP(F7,リスト!$B$2:$E$30,3,TRUE)</f>
        <v>0.33333333333333331</v>
      </c>
      <c r="H7" s="95"/>
      <c r="I7" s="96" t="s">
        <v>3</v>
      </c>
      <c r="J7" s="95">
        <f>VLOOKUP(F7,リスト!$B$2:$E$30,4,TRUE)</f>
        <v>0.83333333333333337</v>
      </c>
      <c r="K7" s="97"/>
      <c r="L7" s="106"/>
      <c r="M7" s="107"/>
      <c r="N7" s="107"/>
      <c r="O7" s="107"/>
      <c r="P7" s="107"/>
      <c r="Q7" s="107"/>
      <c r="R7" s="107"/>
      <c r="S7" s="107"/>
      <c r="T7" s="108"/>
      <c r="U7" s="84">
        <f t="shared" ref="U7" si="0">IF(J7&lt;G7,J7+1-G7,J7-G7)</f>
        <v>0.5</v>
      </c>
      <c r="V7" s="85"/>
      <c r="W7" s="85"/>
      <c r="X7" s="85"/>
      <c r="Y7" s="37"/>
      <c r="Z7" s="30"/>
      <c r="AA7" s="30"/>
      <c r="AB7" s="30"/>
      <c r="AC7" s="30"/>
      <c r="AD7" s="30"/>
      <c r="AE7" s="50"/>
      <c r="AF7" s="30"/>
      <c r="AG7" s="30"/>
      <c r="AH7" s="30"/>
      <c r="AI7" s="1" t="s">
        <v>5</v>
      </c>
      <c r="AJ7" s="30"/>
      <c r="AK7" s="30"/>
      <c r="AL7" s="30"/>
      <c r="AM7" s="38"/>
      <c r="AN7" s="98"/>
      <c r="AO7" s="98"/>
      <c r="AP7" s="98"/>
      <c r="AQ7" s="98"/>
      <c r="AR7" s="147" t="s">
        <v>33</v>
      </c>
      <c r="AS7" s="148"/>
    </row>
    <row r="8" spans="1:45" ht="20" customHeight="1">
      <c r="A8" s="62"/>
      <c r="B8" s="63"/>
      <c r="C8" s="63"/>
      <c r="D8" s="63"/>
      <c r="E8" s="64"/>
      <c r="F8" s="141"/>
      <c r="G8" s="26"/>
      <c r="H8" s="27"/>
      <c r="I8" s="30"/>
      <c r="J8" s="27"/>
      <c r="K8" s="32"/>
      <c r="L8" s="109"/>
      <c r="M8" s="110"/>
      <c r="N8" s="110"/>
      <c r="O8" s="110"/>
      <c r="P8" s="110"/>
      <c r="Q8" s="110"/>
      <c r="R8" s="110"/>
      <c r="S8" s="110"/>
      <c r="T8" s="111"/>
      <c r="U8" s="86"/>
      <c r="V8" s="87"/>
      <c r="W8" s="87"/>
      <c r="X8" s="87"/>
      <c r="Y8" s="37"/>
      <c r="Z8" s="30"/>
      <c r="AA8" s="30"/>
      <c r="AB8" s="30"/>
      <c r="AC8" s="30"/>
      <c r="AD8" s="30"/>
      <c r="AE8" s="70" t="s">
        <v>6</v>
      </c>
      <c r="AF8" s="71"/>
      <c r="AG8" s="71"/>
      <c r="AH8" s="71"/>
      <c r="AI8" s="71"/>
      <c r="AJ8" s="71"/>
      <c r="AK8" s="71"/>
      <c r="AL8" s="71"/>
      <c r="AM8" s="72"/>
      <c r="AN8" s="98"/>
      <c r="AO8" s="98"/>
      <c r="AP8" s="98"/>
      <c r="AQ8" s="98"/>
      <c r="AR8" s="37"/>
      <c r="AS8" s="148"/>
    </row>
    <row r="9" spans="1:45" ht="20" customHeight="1">
      <c r="A9" s="62"/>
      <c r="B9" s="63"/>
      <c r="C9" s="63"/>
      <c r="D9" s="63"/>
      <c r="E9" s="64"/>
      <c r="F9" s="141"/>
      <c r="G9" s="84"/>
      <c r="H9" s="85"/>
      <c r="I9" s="49" t="s">
        <v>3</v>
      </c>
      <c r="J9" s="85"/>
      <c r="K9" s="89"/>
      <c r="L9" s="117"/>
      <c r="M9" s="118"/>
      <c r="N9" s="118"/>
      <c r="O9" s="118"/>
      <c r="P9" s="118"/>
      <c r="Q9" s="118"/>
      <c r="R9" s="118"/>
      <c r="S9" s="118"/>
      <c r="T9" s="119"/>
      <c r="U9" s="84">
        <f t="shared" ref="U9" si="1">IF(J9&lt;G9,J9+1-G9,J9-G9)</f>
        <v>0</v>
      </c>
      <c r="V9" s="85"/>
      <c r="W9" s="85"/>
      <c r="X9" s="85"/>
      <c r="Y9" s="103"/>
      <c r="Z9" s="49"/>
      <c r="AA9" s="49"/>
      <c r="AB9" s="49"/>
      <c r="AC9" s="49"/>
      <c r="AD9" s="51"/>
      <c r="AE9" s="48"/>
      <c r="AF9" s="49"/>
      <c r="AG9" s="49"/>
      <c r="AH9" s="49"/>
      <c r="AI9" s="3" t="s">
        <v>5</v>
      </c>
      <c r="AJ9" s="49"/>
      <c r="AK9" s="49"/>
      <c r="AL9" s="49"/>
      <c r="AM9" s="51"/>
      <c r="AN9" s="52"/>
      <c r="AO9" s="52"/>
      <c r="AP9" s="52"/>
      <c r="AQ9" s="52"/>
      <c r="AR9" s="37"/>
      <c r="AS9" s="148"/>
    </row>
    <row r="10" spans="1:45" ht="20" customHeight="1">
      <c r="A10" s="62"/>
      <c r="B10" s="63"/>
      <c r="C10" s="63"/>
      <c r="D10" s="63"/>
      <c r="E10" s="64"/>
      <c r="F10" s="141"/>
      <c r="G10" s="86"/>
      <c r="H10" s="87"/>
      <c r="I10" s="88"/>
      <c r="J10" s="87"/>
      <c r="K10" s="90"/>
      <c r="L10" s="120"/>
      <c r="M10" s="121"/>
      <c r="N10" s="121"/>
      <c r="O10" s="121"/>
      <c r="P10" s="121"/>
      <c r="Q10" s="121"/>
      <c r="R10" s="121"/>
      <c r="S10" s="121"/>
      <c r="T10" s="122"/>
      <c r="U10" s="86"/>
      <c r="V10" s="87"/>
      <c r="W10" s="87"/>
      <c r="X10" s="87"/>
      <c r="Y10" s="104"/>
      <c r="Z10" s="88"/>
      <c r="AA10" s="88"/>
      <c r="AB10" s="88"/>
      <c r="AC10" s="88"/>
      <c r="AD10" s="105"/>
      <c r="AE10" s="70" t="s">
        <v>6</v>
      </c>
      <c r="AF10" s="71"/>
      <c r="AG10" s="71"/>
      <c r="AH10" s="71"/>
      <c r="AI10" s="71"/>
      <c r="AJ10" s="71"/>
      <c r="AK10" s="71"/>
      <c r="AL10" s="71"/>
      <c r="AM10" s="72"/>
      <c r="AN10" s="53"/>
      <c r="AO10" s="53"/>
      <c r="AP10" s="53"/>
      <c r="AQ10" s="53"/>
      <c r="AR10" s="37"/>
      <c r="AS10" s="148"/>
    </row>
    <row r="11" spans="1:45" ht="20" customHeight="1">
      <c r="A11" s="62"/>
      <c r="B11" s="63"/>
      <c r="C11" s="63"/>
      <c r="D11" s="63"/>
      <c r="E11" s="64"/>
      <c r="F11" s="141"/>
      <c r="G11" s="26"/>
      <c r="H11" s="27"/>
      <c r="I11" s="30" t="s">
        <v>3</v>
      </c>
      <c r="J11" s="27"/>
      <c r="K11" s="32"/>
      <c r="L11" s="42"/>
      <c r="M11" s="43"/>
      <c r="N11" s="43"/>
      <c r="O11" s="43"/>
      <c r="P11" s="43"/>
      <c r="Q11" s="43"/>
      <c r="R11" s="43"/>
      <c r="S11" s="43"/>
      <c r="T11" s="44"/>
      <c r="U11" s="26">
        <f t="shared" ref="U11" si="2">IF(J11&lt;G11,J11+1-G11,J11-G11)</f>
        <v>0</v>
      </c>
      <c r="V11" s="27"/>
      <c r="W11" s="27"/>
      <c r="X11" s="27"/>
      <c r="Y11" s="37"/>
      <c r="Z11" s="30"/>
      <c r="AA11" s="30"/>
      <c r="AB11" s="30"/>
      <c r="AC11" s="30"/>
      <c r="AD11" s="38"/>
      <c r="AE11" s="50"/>
      <c r="AF11" s="30"/>
      <c r="AG11" s="30"/>
      <c r="AH11" s="30"/>
      <c r="AI11" s="1" t="s">
        <v>5</v>
      </c>
      <c r="AJ11" s="30"/>
      <c r="AK11" s="30"/>
      <c r="AL11" s="30"/>
      <c r="AM11" s="38"/>
      <c r="AN11" s="98"/>
      <c r="AO11" s="98"/>
      <c r="AP11" s="98"/>
      <c r="AQ11" s="98"/>
      <c r="AR11" s="37"/>
      <c r="AS11" s="148"/>
    </row>
    <row r="12" spans="1:45" ht="20" customHeight="1" thickBot="1">
      <c r="A12" s="65"/>
      <c r="B12" s="66"/>
      <c r="C12" s="66"/>
      <c r="D12" s="66"/>
      <c r="E12" s="67"/>
      <c r="F12" s="142"/>
      <c r="G12" s="28"/>
      <c r="H12" s="29"/>
      <c r="I12" s="31"/>
      <c r="J12" s="29"/>
      <c r="K12" s="33"/>
      <c r="L12" s="45"/>
      <c r="M12" s="46"/>
      <c r="N12" s="46"/>
      <c r="O12" s="46"/>
      <c r="P12" s="46"/>
      <c r="Q12" s="46"/>
      <c r="R12" s="46"/>
      <c r="S12" s="46"/>
      <c r="T12" s="47"/>
      <c r="U12" s="28"/>
      <c r="V12" s="29"/>
      <c r="W12" s="29"/>
      <c r="X12" s="29"/>
      <c r="Y12" s="39"/>
      <c r="Z12" s="40"/>
      <c r="AA12" s="40"/>
      <c r="AB12" s="40"/>
      <c r="AC12" s="40"/>
      <c r="AD12" s="41"/>
      <c r="AE12" s="100" t="s">
        <v>6</v>
      </c>
      <c r="AF12" s="101"/>
      <c r="AG12" s="101"/>
      <c r="AH12" s="101"/>
      <c r="AI12" s="101"/>
      <c r="AJ12" s="101"/>
      <c r="AK12" s="101"/>
      <c r="AL12" s="101"/>
      <c r="AM12" s="102"/>
      <c r="AN12" s="99"/>
      <c r="AO12" s="99"/>
      <c r="AP12" s="99"/>
      <c r="AQ12" s="99"/>
      <c r="AR12" s="39"/>
      <c r="AS12" s="149"/>
    </row>
    <row r="13" spans="1:45" ht="20" customHeight="1">
      <c r="A13" s="59">
        <f>A7+1</f>
        <v>44486</v>
      </c>
      <c r="B13" s="60"/>
      <c r="C13" s="60"/>
      <c r="D13" s="60"/>
      <c r="E13" s="61"/>
      <c r="F13" s="140" t="s">
        <v>60</v>
      </c>
      <c r="G13" s="94">
        <f>VLOOKUP(F13,リスト!$B$2:$E$30,3,TRUE)</f>
        <v>0.33333333333333331</v>
      </c>
      <c r="H13" s="95"/>
      <c r="I13" s="96" t="s">
        <v>3</v>
      </c>
      <c r="J13" s="95">
        <f>VLOOKUP(F13,リスト!$B$2:$E$30,4,TRUE)</f>
        <v>0.83333333333333337</v>
      </c>
      <c r="K13" s="97"/>
      <c r="L13" s="106"/>
      <c r="M13" s="107"/>
      <c r="N13" s="107"/>
      <c r="O13" s="107"/>
      <c r="P13" s="107"/>
      <c r="Q13" s="107"/>
      <c r="R13" s="107"/>
      <c r="S13" s="107"/>
      <c r="T13" s="108"/>
      <c r="U13" s="84">
        <f t="shared" ref="U13" si="3">IF(J13&lt;G13,J13+1-G13,J13-G13)</f>
        <v>0.5</v>
      </c>
      <c r="V13" s="85"/>
      <c r="W13" s="85"/>
      <c r="X13" s="85"/>
      <c r="Y13" s="123"/>
      <c r="Z13" s="55"/>
      <c r="AA13" s="55"/>
      <c r="AB13" s="55"/>
      <c r="AC13" s="55"/>
      <c r="AD13" s="55"/>
      <c r="AE13" s="54"/>
      <c r="AF13" s="55"/>
      <c r="AG13" s="55"/>
      <c r="AH13" s="55"/>
      <c r="AI13" s="5" t="s">
        <v>5</v>
      </c>
      <c r="AJ13" s="55"/>
      <c r="AK13" s="55"/>
      <c r="AL13" s="55"/>
      <c r="AM13" s="124"/>
      <c r="AN13" s="125"/>
      <c r="AO13" s="125"/>
      <c r="AP13" s="125"/>
      <c r="AQ13" s="125"/>
      <c r="AR13" s="147" t="s">
        <v>33</v>
      </c>
      <c r="AS13" s="148"/>
    </row>
    <row r="14" spans="1:45" ht="20" customHeight="1">
      <c r="A14" s="62"/>
      <c r="B14" s="63"/>
      <c r="C14" s="63"/>
      <c r="D14" s="63"/>
      <c r="E14" s="64"/>
      <c r="F14" s="141"/>
      <c r="G14" s="26"/>
      <c r="H14" s="27"/>
      <c r="I14" s="30"/>
      <c r="J14" s="27"/>
      <c r="K14" s="32"/>
      <c r="L14" s="109"/>
      <c r="M14" s="110"/>
      <c r="N14" s="110"/>
      <c r="O14" s="110"/>
      <c r="P14" s="110"/>
      <c r="Q14" s="110"/>
      <c r="R14" s="110"/>
      <c r="S14" s="110"/>
      <c r="T14" s="111"/>
      <c r="U14" s="86"/>
      <c r="V14" s="87"/>
      <c r="W14" s="87"/>
      <c r="X14" s="87"/>
      <c r="Y14" s="37"/>
      <c r="Z14" s="30"/>
      <c r="AA14" s="30"/>
      <c r="AB14" s="30"/>
      <c r="AC14" s="30"/>
      <c r="AD14" s="30"/>
      <c r="AE14" s="70" t="s">
        <v>6</v>
      </c>
      <c r="AF14" s="71"/>
      <c r="AG14" s="71"/>
      <c r="AH14" s="71"/>
      <c r="AI14" s="71"/>
      <c r="AJ14" s="71"/>
      <c r="AK14" s="71"/>
      <c r="AL14" s="71"/>
      <c r="AM14" s="72"/>
      <c r="AN14" s="98"/>
      <c r="AO14" s="98"/>
      <c r="AP14" s="98"/>
      <c r="AQ14" s="98"/>
      <c r="AR14" s="37"/>
      <c r="AS14" s="148"/>
    </row>
    <row r="15" spans="1:45" ht="20" customHeight="1">
      <c r="A15" s="62"/>
      <c r="B15" s="63"/>
      <c r="C15" s="63"/>
      <c r="D15" s="63"/>
      <c r="E15" s="64"/>
      <c r="F15" s="141"/>
      <c r="G15" s="84">
        <v>0.83333333333333337</v>
      </c>
      <c r="H15" s="85"/>
      <c r="I15" s="49" t="s">
        <v>3</v>
      </c>
      <c r="J15" s="85">
        <v>0.88541666666666663</v>
      </c>
      <c r="K15" s="89"/>
      <c r="L15" s="117"/>
      <c r="M15" s="118"/>
      <c r="N15" s="118"/>
      <c r="O15" s="118"/>
      <c r="P15" s="118"/>
      <c r="Q15" s="118"/>
      <c r="R15" s="118"/>
      <c r="S15" s="118"/>
      <c r="T15" s="119"/>
      <c r="U15" s="84">
        <f t="shared" ref="U15" si="4">IF(J15&lt;G15,J15+1-G15,J15-G15)</f>
        <v>5.2083333333333259E-2</v>
      </c>
      <c r="V15" s="85"/>
      <c r="W15" s="85"/>
      <c r="X15" s="85"/>
      <c r="Y15" s="103"/>
      <c r="Z15" s="49"/>
      <c r="AA15" s="49"/>
      <c r="AB15" s="49"/>
      <c r="AC15" s="49"/>
      <c r="AD15" s="51"/>
      <c r="AE15" s="48"/>
      <c r="AF15" s="49"/>
      <c r="AG15" s="49"/>
      <c r="AH15" s="49"/>
      <c r="AI15" s="3" t="s">
        <v>5</v>
      </c>
      <c r="AJ15" s="49"/>
      <c r="AK15" s="49"/>
      <c r="AL15" s="49"/>
      <c r="AM15" s="51"/>
      <c r="AN15" s="52"/>
      <c r="AO15" s="52"/>
      <c r="AP15" s="52"/>
      <c r="AQ15" s="52"/>
      <c r="AR15" s="37"/>
      <c r="AS15" s="148"/>
    </row>
    <row r="16" spans="1:45" ht="20" customHeight="1">
      <c r="A16" s="62"/>
      <c r="B16" s="63"/>
      <c r="C16" s="63"/>
      <c r="D16" s="63"/>
      <c r="E16" s="64"/>
      <c r="F16" s="141"/>
      <c r="G16" s="86"/>
      <c r="H16" s="87"/>
      <c r="I16" s="88"/>
      <c r="J16" s="87"/>
      <c r="K16" s="90"/>
      <c r="L16" s="120"/>
      <c r="M16" s="121"/>
      <c r="N16" s="121"/>
      <c r="O16" s="121"/>
      <c r="P16" s="121"/>
      <c r="Q16" s="121"/>
      <c r="R16" s="121"/>
      <c r="S16" s="121"/>
      <c r="T16" s="122"/>
      <c r="U16" s="86"/>
      <c r="V16" s="87"/>
      <c r="W16" s="87"/>
      <c r="X16" s="87"/>
      <c r="Y16" s="104"/>
      <c r="Z16" s="88"/>
      <c r="AA16" s="88"/>
      <c r="AB16" s="88"/>
      <c r="AC16" s="88"/>
      <c r="AD16" s="105"/>
      <c r="AE16" s="70" t="s">
        <v>6</v>
      </c>
      <c r="AF16" s="71"/>
      <c r="AG16" s="71"/>
      <c r="AH16" s="71"/>
      <c r="AI16" s="71"/>
      <c r="AJ16" s="71"/>
      <c r="AK16" s="71"/>
      <c r="AL16" s="71"/>
      <c r="AM16" s="72"/>
      <c r="AN16" s="53"/>
      <c r="AO16" s="53"/>
      <c r="AP16" s="53"/>
      <c r="AQ16" s="53"/>
      <c r="AR16" s="37"/>
      <c r="AS16" s="148"/>
    </row>
    <row r="17" spans="1:45" ht="20" customHeight="1">
      <c r="A17" s="62"/>
      <c r="B17" s="63"/>
      <c r="C17" s="63"/>
      <c r="D17" s="63"/>
      <c r="E17" s="64"/>
      <c r="F17" s="141"/>
      <c r="G17" s="26"/>
      <c r="H17" s="27"/>
      <c r="I17" s="30" t="s">
        <v>3</v>
      </c>
      <c r="J17" s="27"/>
      <c r="K17" s="32"/>
      <c r="L17" s="42"/>
      <c r="M17" s="43"/>
      <c r="N17" s="43"/>
      <c r="O17" s="43"/>
      <c r="P17" s="43"/>
      <c r="Q17" s="43"/>
      <c r="R17" s="43"/>
      <c r="S17" s="43"/>
      <c r="T17" s="44"/>
      <c r="U17" s="26">
        <f t="shared" ref="U17" si="5">IF(J17&lt;G17,J17+1-G17,J17-G17)</f>
        <v>0</v>
      </c>
      <c r="V17" s="27"/>
      <c r="W17" s="27"/>
      <c r="X17" s="27"/>
      <c r="Y17" s="37"/>
      <c r="Z17" s="30"/>
      <c r="AA17" s="30"/>
      <c r="AB17" s="30"/>
      <c r="AC17" s="30"/>
      <c r="AD17" s="38"/>
      <c r="AE17" s="50"/>
      <c r="AF17" s="30"/>
      <c r="AG17" s="30"/>
      <c r="AH17" s="30"/>
      <c r="AI17" s="1" t="s">
        <v>5</v>
      </c>
      <c r="AJ17" s="30"/>
      <c r="AK17" s="30"/>
      <c r="AL17" s="30"/>
      <c r="AM17" s="38"/>
      <c r="AN17" s="98"/>
      <c r="AO17" s="98"/>
      <c r="AP17" s="98"/>
      <c r="AQ17" s="98"/>
      <c r="AR17" s="37"/>
      <c r="AS17" s="148"/>
    </row>
    <row r="18" spans="1:45" ht="20" customHeight="1" thickBot="1">
      <c r="A18" s="65"/>
      <c r="B18" s="66"/>
      <c r="C18" s="66"/>
      <c r="D18" s="66"/>
      <c r="E18" s="67"/>
      <c r="F18" s="142"/>
      <c r="G18" s="28"/>
      <c r="H18" s="29"/>
      <c r="I18" s="31"/>
      <c r="J18" s="29"/>
      <c r="K18" s="33"/>
      <c r="L18" s="45"/>
      <c r="M18" s="46"/>
      <c r="N18" s="46"/>
      <c r="O18" s="46"/>
      <c r="P18" s="46"/>
      <c r="Q18" s="46"/>
      <c r="R18" s="46"/>
      <c r="S18" s="46"/>
      <c r="T18" s="47"/>
      <c r="U18" s="28"/>
      <c r="V18" s="29"/>
      <c r="W18" s="29"/>
      <c r="X18" s="29"/>
      <c r="Y18" s="39"/>
      <c r="Z18" s="40"/>
      <c r="AA18" s="40"/>
      <c r="AB18" s="40"/>
      <c r="AC18" s="40"/>
      <c r="AD18" s="41"/>
      <c r="AE18" s="100" t="s">
        <v>6</v>
      </c>
      <c r="AF18" s="101"/>
      <c r="AG18" s="101"/>
      <c r="AH18" s="101"/>
      <c r="AI18" s="101"/>
      <c r="AJ18" s="101"/>
      <c r="AK18" s="101"/>
      <c r="AL18" s="101"/>
      <c r="AM18" s="102"/>
      <c r="AN18" s="99"/>
      <c r="AO18" s="99"/>
      <c r="AP18" s="99"/>
      <c r="AQ18" s="99"/>
      <c r="AR18" s="39"/>
      <c r="AS18" s="149"/>
    </row>
    <row r="19" spans="1:45" ht="20" customHeight="1">
      <c r="A19" s="59">
        <f>A13+1</f>
        <v>44487</v>
      </c>
      <c r="B19" s="60"/>
      <c r="C19" s="60"/>
      <c r="D19" s="60"/>
      <c r="E19" s="61"/>
      <c r="F19" s="140" t="s">
        <v>34</v>
      </c>
      <c r="G19" s="94">
        <f>VLOOKUP(F19,リスト!$B$2:$E$30,3,TRUE)</f>
        <v>0</v>
      </c>
      <c r="H19" s="95"/>
      <c r="I19" s="96" t="s">
        <v>3</v>
      </c>
      <c r="J19" s="95">
        <f>VLOOKUP(F19,リスト!$B$2:$E$30,4,TRUE)</f>
        <v>0</v>
      </c>
      <c r="K19" s="97"/>
      <c r="L19" s="106"/>
      <c r="M19" s="126"/>
      <c r="N19" s="126"/>
      <c r="O19" s="126"/>
      <c r="P19" s="126"/>
      <c r="Q19" s="126"/>
      <c r="R19" s="126"/>
      <c r="S19" s="126"/>
      <c r="T19" s="127"/>
      <c r="U19" s="84">
        <f t="shared" ref="U19" si="6">IF(J19&lt;G19,J19+1-G19,J19-G19)</f>
        <v>0</v>
      </c>
      <c r="V19" s="85"/>
      <c r="W19" s="85"/>
      <c r="X19" s="85"/>
      <c r="Y19" s="123"/>
      <c r="Z19" s="55"/>
      <c r="AA19" s="55"/>
      <c r="AB19" s="55"/>
      <c r="AC19" s="55"/>
      <c r="AD19" s="55"/>
      <c r="AE19" s="54"/>
      <c r="AF19" s="55"/>
      <c r="AG19" s="55"/>
      <c r="AH19" s="55"/>
      <c r="AI19" s="5" t="s">
        <v>5</v>
      </c>
      <c r="AJ19" s="55"/>
      <c r="AK19" s="55"/>
      <c r="AL19" s="55"/>
      <c r="AM19" s="124"/>
      <c r="AN19" s="125"/>
      <c r="AO19" s="125"/>
      <c r="AP19" s="125"/>
      <c r="AQ19" s="125"/>
      <c r="AR19" s="147" t="s">
        <v>33</v>
      </c>
      <c r="AS19" s="148"/>
    </row>
    <row r="20" spans="1:45" ht="20" customHeight="1">
      <c r="A20" s="62"/>
      <c r="B20" s="63"/>
      <c r="C20" s="63"/>
      <c r="D20" s="63"/>
      <c r="E20" s="64"/>
      <c r="F20" s="141"/>
      <c r="G20" s="26"/>
      <c r="H20" s="27"/>
      <c r="I20" s="30"/>
      <c r="J20" s="27"/>
      <c r="K20" s="32"/>
      <c r="L20" s="128"/>
      <c r="M20" s="129"/>
      <c r="N20" s="129"/>
      <c r="O20" s="129"/>
      <c r="P20" s="129"/>
      <c r="Q20" s="129"/>
      <c r="R20" s="129"/>
      <c r="S20" s="129"/>
      <c r="T20" s="130"/>
      <c r="U20" s="86"/>
      <c r="V20" s="87"/>
      <c r="W20" s="87"/>
      <c r="X20" s="87"/>
      <c r="Y20" s="37"/>
      <c r="Z20" s="30"/>
      <c r="AA20" s="30"/>
      <c r="AB20" s="30"/>
      <c r="AC20" s="30"/>
      <c r="AD20" s="30"/>
      <c r="AE20" s="70" t="s">
        <v>6</v>
      </c>
      <c r="AF20" s="71"/>
      <c r="AG20" s="71"/>
      <c r="AH20" s="71"/>
      <c r="AI20" s="71"/>
      <c r="AJ20" s="71"/>
      <c r="AK20" s="71"/>
      <c r="AL20" s="71"/>
      <c r="AM20" s="72"/>
      <c r="AN20" s="98"/>
      <c r="AO20" s="98"/>
      <c r="AP20" s="98"/>
      <c r="AQ20" s="98"/>
      <c r="AR20" s="37"/>
      <c r="AS20" s="148"/>
    </row>
    <row r="21" spans="1:45" ht="20" customHeight="1">
      <c r="A21" s="62"/>
      <c r="B21" s="63"/>
      <c r="C21" s="63"/>
      <c r="D21" s="63"/>
      <c r="E21" s="64"/>
      <c r="F21" s="141"/>
      <c r="G21" s="84"/>
      <c r="H21" s="85"/>
      <c r="I21" s="49" t="s">
        <v>3</v>
      </c>
      <c r="J21" s="85"/>
      <c r="K21" s="89"/>
      <c r="L21" s="117"/>
      <c r="M21" s="118"/>
      <c r="N21" s="118"/>
      <c r="O21" s="118"/>
      <c r="P21" s="118"/>
      <c r="Q21" s="118"/>
      <c r="R21" s="118"/>
      <c r="S21" s="118"/>
      <c r="T21" s="119"/>
      <c r="U21" s="84">
        <f t="shared" ref="U21" si="7">IF(J21&lt;G21,J21+1-G21,J21-G21)</f>
        <v>0</v>
      </c>
      <c r="V21" s="85"/>
      <c r="W21" s="85"/>
      <c r="X21" s="85"/>
      <c r="Y21" s="103"/>
      <c r="Z21" s="49"/>
      <c r="AA21" s="49"/>
      <c r="AB21" s="49"/>
      <c r="AC21" s="49"/>
      <c r="AD21" s="51"/>
      <c r="AE21" s="48"/>
      <c r="AF21" s="49"/>
      <c r="AG21" s="49"/>
      <c r="AH21" s="49"/>
      <c r="AI21" s="3" t="s">
        <v>5</v>
      </c>
      <c r="AJ21" s="49"/>
      <c r="AK21" s="49"/>
      <c r="AL21" s="49"/>
      <c r="AM21" s="51"/>
      <c r="AN21" s="52"/>
      <c r="AO21" s="52"/>
      <c r="AP21" s="52"/>
      <c r="AQ21" s="52"/>
      <c r="AR21" s="37"/>
      <c r="AS21" s="148"/>
    </row>
    <row r="22" spans="1:45" ht="20" customHeight="1">
      <c r="A22" s="62"/>
      <c r="B22" s="63"/>
      <c r="C22" s="63"/>
      <c r="D22" s="63"/>
      <c r="E22" s="64"/>
      <c r="F22" s="141"/>
      <c r="G22" s="86"/>
      <c r="H22" s="87"/>
      <c r="I22" s="88"/>
      <c r="J22" s="87"/>
      <c r="K22" s="90"/>
      <c r="L22" s="120"/>
      <c r="M22" s="121"/>
      <c r="N22" s="121"/>
      <c r="O22" s="121"/>
      <c r="P22" s="121"/>
      <c r="Q22" s="121"/>
      <c r="R22" s="121"/>
      <c r="S22" s="121"/>
      <c r="T22" s="122"/>
      <c r="U22" s="86"/>
      <c r="V22" s="87"/>
      <c r="W22" s="87"/>
      <c r="X22" s="87"/>
      <c r="Y22" s="104"/>
      <c r="Z22" s="88"/>
      <c r="AA22" s="88"/>
      <c r="AB22" s="88"/>
      <c r="AC22" s="88"/>
      <c r="AD22" s="105"/>
      <c r="AE22" s="70" t="s">
        <v>6</v>
      </c>
      <c r="AF22" s="71"/>
      <c r="AG22" s="71"/>
      <c r="AH22" s="71"/>
      <c r="AI22" s="71"/>
      <c r="AJ22" s="71"/>
      <c r="AK22" s="71"/>
      <c r="AL22" s="71"/>
      <c r="AM22" s="72"/>
      <c r="AN22" s="53"/>
      <c r="AO22" s="53"/>
      <c r="AP22" s="53"/>
      <c r="AQ22" s="53"/>
      <c r="AR22" s="37"/>
      <c r="AS22" s="148"/>
    </row>
    <row r="23" spans="1:45" ht="20" customHeight="1">
      <c r="A23" s="62"/>
      <c r="B23" s="63"/>
      <c r="C23" s="63"/>
      <c r="D23" s="63"/>
      <c r="E23" s="64"/>
      <c r="F23" s="141"/>
      <c r="G23" s="26"/>
      <c r="H23" s="27"/>
      <c r="I23" s="30" t="s">
        <v>3</v>
      </c>
      <c r="J23" s="27"/>
      <c r="K23" s="32"/>
      <c r="L23" s="42"/>
      <c r="M23" s="43"/>
      <c r="N23" s="43"/>
      <c r="O23" s="43"/>
      <c r="P23" s="43"/>
      <c r="Q23" s="43"/>
      <c r="R23" s="43"/>
      <c r="S23" s="43"/>
      <c r="T23" s="44"/>
      <c r="U23" s="26">
        <f t="shared" ref="U23" si="8">IF(J23&lt;G23,J23+1-G23,J23-G23)</f>
        <v>0</v>
      </c>
      <c r="V23" s="27"/>
      <c r="W23" s="27"/>
      <c r="X23" s="27"/>
      <c r="Y23" s="37"/>
      <c r="Z23" s="30"/>
      <c r="AA23" s="30"/>
      <c r="AB23" s="30"/>
      <c r="AC23" s="30"/>
      <c r="AD23" s="38"/>
      <c r="AE23" s="50"/>
      <c r="AF23" s="30"/>
      <c r="AG23" s="30"/>
      <c r="AH23" s="30"/>
      <c r="AI23" s="1" t="s">
        <v>5</v>
      </c>
      <c r="AJ23" s="30"/>
      <c r="AK23" s="30"/>
      <c r="AL23" s="30"/>
      <c r="AM23" s="38"/>
      <c r="AN23" s="98"/>
      <c r="AO23" s="98"/>
      <c r="AP23" s="98"/>
      <c r="AQ23" s="98"/>
      <c r="AR23" s="37"/>
      <c r="AS23" s="148"/>
    </row>
    <row r="24" spans="1:45" ht="20" customHeight="1" thickBot="1">
      <c r="A24" s="65"/>
      <c r="B24" s="66"/>
      <c r="C24" s="66"/>
      <c r="D24" s="66"/>
      <c r="E24" s="67"/>
      <c r="F24" s="142"/>
      <c r="G24" s="28"/>
      <c r="H24" s="29"/>
      <c r="I24" s="31"/>
      <c r="J24" s="29"/>
      <c r="K24" s="33"/>
      <c r="L24" s="45"/>
      <c r="M24" s="46"/>
      <c r="N24" s="46"/>
      <c r="O24" s="46"/>
      <c r="P24" s="46"/>
      <c r="Q24" s="46"/>
      <c r="R24" s="46"/>
      <c r="S24" s="46"/>
      <c r="T24" s="47"/>
      <c r="U24" s="28"/>
      <c r="V24" s="29"/>
      <c r="W24" s="29"/>
      <c r="X24" s="29"/>
      <c r="Y24" s="39"/>
      <c r="Z24" s="40"/>
      <c r="AA24" s="40"/>
      <c r="AB24" s="40"/>
      <c r="AC24" s="40"/>
      <c r="AD24" s="41"/>
      <c r="AE24" s="100" t="s">
        <v>6</v>
      </c>
      <c r="AF24" s="101"/>
      <c r="AG24" s="101"/>
      <c r="AH24" s="101"/>
      <c r="AI24" s="101"/>
      <c r="AJ24" s="101"/>
      <c r="AK24" s="101"/>
      <c r="AL24" s="101"/>
      <c r="AM24" s="102"/>
      <c r="AN24" s="99"/>
      <c r="AO24" s="99"/>
      <c r="AP24" s="99"/>
      <c r="AQ24" s="99"/>
      <c r="AR24" s="39"/>
      <c r="AS24" s="149"/>
    </row>
    <row r="25" spans="1:45" ht="20" customHeight="1">
      <c r="A25" s="59">
        <f>A19+1</f>
        <v>44488</v>
      </c>
      <c r="B25" s="60"/>
      <c r="C25" s="60"/>
      <c r="D25" s="60"/>
      <c r="E25" s="61"/>
      <c r="F25" s="140" t="s">
        <v>34</v>
      </c>
      <c r="G25" s="94">
        <f>VLOOKUP(F25,リスト!$B$2:$E$30,3,TRUE)</f>
        <v>0</v>
      </c>
      <c r="H25" s="95"/>
      <c r="I25" s="96" t="s">
        <v>3</v>
      </c>
      <c r="J25" s="95">
        <f>VLOOKUP(F25,リスト!$B$2:$E$30,4,TRUE)</f>
        <v>0</v>
      </c>
      <c r="K25" s="97"/>
      <c r="L25" s="106"/>
      <c r="M25" s="107"/>
      <c r="N25" s="107"/>
      <c r="O25" s="107"/>
      <c r="P25" s="107"/>
      <c r="Q25" s="107"/>
      <c r="R25" s="107"/>
      <c r="S25" s="107"/>
      <c r="T25" s="108"/>
      <c r="U25" s="84">
        <f t="shared" ref="U25" si="9">IF(J25&lt;G25,J25+1-G25,J25-G25)</f>
        <v>0</v>
      </c>
      <c r="V25" s="85"/>
      <c r="W25" s="85"/>
      <c r="X25" s="85"/>
      <c r="Y25" s="123"/>
      <c r="Z25" s="55"/>
      <c r="AA25" s="55"/>
      <c r="AB25" s="55"/>
      <c r="AC25" s="55"/>
      <c r="AD25" s="55"/>
      <c r="AE25" s="54"/>
      <c r="AF25" s="55"/>
      <c r="AG25" s="55"/>
      <c r="AH25" s="55"/>
      <c r="AI25" s="5" t="s">
        <v>5</v>
      </c>
      <c r="AJ25" s="55"/>
      <c r="AK25" s="55"/>
      <c r="AL25" s="55"/>
      <c r="AM25" s="124"/>
      <c r="AN25" s="125"/>
      <c r="AO25" s="125"/>
      <c r="AP25" s="125"/>
      <c r="AQ25" s="125"/>
      <c r="AR25" s="147" t="s">
        <v>33</v>
      </c>
      <c r="AS25" s="148"/>
    </row>
    <row r="26" spans="1:45" ht="20" customHeight="1">
      <c r="A26" s="62"/>
      <c r="B26" s="63"/>
      <c r="C26" s="63"/>
      <c r="D26" s="63"/>
      <c r="E26" s="64"/>
      <c r="F26" s="141"/>
      <c r="G26" s="26"/>
      <c r="H26" s="27"/>
      <c r="I26" s="30"/>
      <c r="J26" s="27"/>
      <c r="K26" s="32"/>
      <c r="L26" s="109"/>
      <c r="M26" s="110"/>
      <c r="N26" s="110"/>
      <c r="O26" s="110"/>
      <c r="P26" s="110"/>
      <c r="Q26" s="110"/>
      <c r="R26" s="110"/>
      <c r="S26" s="110"/>
      <c r="T26" s="111"/>
      <c r="U26" s="86"/>
      <c r="V26" s="87"/>
      <c r="W26" s="87"/>
      <c r="X26" s="87"/>
      <c r="Y26" s="37"/>
      <c r="Z26" s="30"/>
      <c r="AA26" s="30"/>
      <c r="AB26" s="30"/>
      <c r="AC26" s="30"/>
      <c r="AD26" s="30"/>
      <c r="AE26" s="70" t="s">
        <v>6</v>
      </c>
      <c r="AF26" s="71"/>
      <c r="AG26" s="71"/>
      <c r="AH26" s="71"/>
      <c r="AI26" s="71"/>
      <c r="AJ26" s="71"/>
      <c r="AK26" s="71"/>
      <c r="AL26" s="71"/>
      <c r="AM26" s="72"/>
      <c r="AN26" s="98"/>
      <c r="AO26" s="98"/>
      <c r="AP26" s="98"/>
      <c r="AQ26" s="98"/>
      <c r="AR26" s="37"/>
      <c r="AS26" s="148"/>
    </row>
    <row r="27" spans="1:45" ht="20" customHeight="1">
      <c r="A27" s="62"/>
      <c r="B27" s="63"/>
      <c r="C27" s="63"/>
      <c r="D27" s="63"/>
      <c r="E27" s="64"/>
      <c r="F27" s="141"/>
      <c r="G27" s="84"/>
      <c r="H27" s="85"/>
      <c r="I27" s="49" t="s">
        <v>3</v>
      </c>
      <c r="J27" s="85"/>
      <c r="K27" s="89"/>
      <c r="L27" s="117"/>
      <c r="M27" s="118"/>
      <c r="N27" s="118"/>
      <c r="O27" s="118"/>
      <c r="P27" s="118"/>
      <c r="Q27" s="118"/>
      <c r="R27" s="118"/>
      <c r="S27" s="118"/>
      <c r="T27" s="119"/>
      <c r="U27" s="84">
        <f t="shared" ref="U27" si="10">IF(J27&lt;G27,J27+1-G27,J27-G27)</f>
        <v>0</v>
      </c>
      <c r="V27" s="85"/>
      <c r="W27" s="85"/>
      <c r="X27" s="85"/>
      <c r="Y27" s="103"/>
      <c r="Z27" s="49"/>
      <c r="AA27" s="49"/>
      <c r="AB27" s="49"/>
      <c r="AC27" s="49"/>
      <c r="AD27" s="51"/>
      <c r="AE27" s="48"/>
      <c r="AF27" s="49"/>
      <c r="AG27" s="49"/>
      <c r="AH27" s="49"/>
      <c r="AI27" s="3" t="s">
        <v>5</v>
      </c>
      <c r="AJ27" s="49"/>
      <c r="AK27" s="49"/>
      <c r="AL27" s="49"/>
      <c r="AM27" s="51"/>
      <c r="AN27" s="52"/>
      <c r="AO27" s="52"/>
      <c r="AP27" s="52"/>
      <c r="AQ27" s="52"/>
      <c r="AR27" s="37"/>
      <c r="AS27" s="148"/>
    </row>
    <row r="28" spans="1:45" ht="20" customHeight="1">
      <c r="A28" s="62"/>
      <c r="B28" s="63"/>
      <c r="C28" s="63"/>
      <c r="D28" s="63"/>
      <c r="E28" s="64"/>
      <c r="F28" s="141"/>
      <c r="G28" s="86"/>
      <c r="H28" s="87"/>
      <c r="I28" s="88"/>
      <c r="J28" s="87"/>
      <c r="K28" s="90"/>
      <c r="L28" s="120"/>
      <c r="M28" s="121"/>
      <c r="N28" s="121"/>
      <c r="O28" s="121"/>
      <c r="P28" s="121"/>
      <c r="Q28" s="121"/>
      <c r="R28" s="121"/>
      <c r="S28" s="121"/>
      <c r="T28" s="122"/>
      <c r="U28" s="86"/>
      <c r="V28" s="87"/>
      <c r="W28" s="87"/>
      <c r="X28" s="87"/>
      <c r="Y28" s="104"/>
      <c r="Z28" s="88"/>
      <c r="AA28" s="88"/>
      <c r="AB28" s="88"/>
      <c r="AC28" s="88"/>
      <c r="AD28" s="105"/>
      <c r="AE28" s="70" t="s">
        <v>6</v>
      </c>
      <c r="AF28" s="71"/>
      <c r="AG28" s="71"/>
      <c r="AH28" s="71"/>
      <c r="AI28" s="71"/>
      <c r="AJ28" s="71"/>
      <c r="AK28" s="71"/>
      <c r="AL28" s="71"/>
      <c r="AM28" s="72"/>
      <c r="AN28" s="53"/>
      <c r="AO28" s="53"/>
      <c r="AP28" s="53"/>
      <c r="AQ28" s="53"/>
      <c r="AR28" s="37"/>
      <c r="AS28" s="148"/>
    </row>
    <row r="29" spans="1:45" ht="20" customHeight="1">
      <c r="A29" s="62"/>
      <c r="B29" s="63"/>
      <c r="C29" s="63"/>
      <c r="D29" s="63"/>
      <c r="E29" s="64"/>
      <c r="F29" s="141"/>
      <c r="G29" s="26"/>
      <c r="H29" s="27"/>
      <c r="I29" s="30" t="s">
        <v>3</v>
      </c>
      <c r="J29" s="27"/>
      <c r="K29" s="32"/>
      <c r="L29" s="42"/>
      <c r="M29" s="43"/>
      <c r="N29" s="43"/>
      <c r="O29" s="43"/>
      <c r="P29" s="43"/>
      <c r="Q29" s="43"/>
      <c r="R29" s="43"/>
      <c r="S29" s="43"/>
      <c r="T29" s="44"/>
      <c r="U29" s="26">
        <f t="shared" ref="U29" si="11">IF(J29&lt;G29,J29+1-G29,J29-G29)</f>
        <v>0</v>
      </c>
      <c r="V29" s="27"/>
      <c r="W29" s="27"/>
      <c r="X29" s="27"/>
      <c r="Y29" s="37"/>
      <c r="Z29" s="30"/>
      <c r="AA29" s="30"/>
      <c r="AB29" s="30"/>
      <c r="AC29" s="30"/>
      <c r="AD29" s="38"/>
      <c r="AE29" s="50"/>
      <c r="AF29" s="30"/>
      <c r="AG29" s="30"/>
      <c r="AH29" s="30"/>
      <c r="AI29" s="1" t="s">
        <v>5</v>
      </c>
      <c r="AJ29" s="30"/>
      <c r="AK29" s="30"/>
      <c r="AL29" s="30"/>
      <c r="AM29" s="38"/>
      <c r="AN29" s="98"/>
      <c r="AO29" s="98"/>
      <c r="AP29" s="98"/>
      <c r="AQ29" s="98"/>
      <c r="AR29" s="37"/>
      <c r="AS29" s="148"/>
    </row>
    <row r="30" spans="1:45" ht="20" customHeight="1" thickBot="1">
      <c r="A30" s="65"/>
      <c r="B30" s="66"/>
      <c r="C30" s="66"/>
      <c r="D30" s="66"/>
      <c r="E30" s="67"/>
      <c r="F30" s="142"/>
      <c r="G30" s="28"/>
      <c r="H30" s="29"/>
      <c r="I30" s="31"/>
      <c r="J30" s="29"/>
      <c r="K30" s="33"/>
      <c r="L30" s="45"/>
      <c r="M30" s="46"/>
      <c r="N30" s="46"/>
      <c r="O30" s="46"/>
      <c r="P30" s="46"/>
      <c r="Q30" s="46"/>
      <c r="R30" s="46"/>
      <c r="S30" s="46"/>
      <c r="T30" s="47"/>
      <c r="U30" s="28"/>
      <c r="V30" s="29"/>
      <c r="W30" s="29"/>
      <c r="X30" s="29"/>
      <c r="Y30" s="39"/>
      <c r="Z30" s="40"/>
      <c r="AA30" s="40"/>
      <c r="AB30" s="40"/>
      <c r="AC30" s="40"/>
      <c r="AD30" s="41"/>
      <c r="AE30" s="100" t="s">
        <v>6</v>
      </c>
      <c r="AF30" s="101"/>
      <c r="AG30" s="101"/>
      <c r="AH30" s="101"/>
      <c r="AI30" s="101"/>
      <c r="AJ30" s="101"/>
      <c r="AK30" s="101"/>
      <c r="AL30" s="101"/>
      <c r="AM30" s="102"/>
      <c r="AN30" s="99"/>
      <c r="AO30" s="99"/>
      <c r="AP30" s="99"/>
      <c r="AQ30" s="99"/>
      <c r="AR30" s="39"/>
      <c r="AS30" s="149"/>
    </row>
    <row r="31" spans="1:45" ht="20" customHeight="1">
      <c r="A31" s="59">
        <f>A25+1</f>
        <v>44489</v>
      </c>
      <c r="B31" s="60"/>
      <c r="C31" s="60"/>
      <c r="D31" s="60"/>
      <c r="E31" s="61"/>
      <c r="F31" s="140" t="s">
        <v>80</v>
      </c>
      <c r="G31" s="94">
        <f>VLOOKUP(F31,リスト!$B$2:$E$30,3,TRUE)</f>
        <v>0.33333333333333331</v>
      </c>
      <c r="H31" s="95"/>
      <c r="I31" s="96" t="s">
        <v>3</v>
      </c>
      <c r="J31" s="95">
        <f>VLOOKUP(F31,リスト!$B$2:$E$30,4,TRUE)</f>
        <v>0.70833333333333337</v>
      </c>
      <c r="K31" s="97"/>
      <c r="L31" s="106"/>
      <c r="M31" s="107"/>
      <c r="N31" s="107"/>
      <c r="O31" s="107"/>
      <c r="P31" s="107"/>
      <c r="Q31" s="107"/>
      <c r="R31" s="107"/>
      <c r="S31" s="107"/>
      <c r="T31" s="108"/>
      <c r="U31" s="84">
        <f t="shared" ref="U31" si="12">IF(J31&lt;G31,J31+1-G31,J31-G31)</f>
        <v>0.37500000000000006</v>
      </c>
      <c r="V31" s="85"/>
      <c r="W31" s="85"/>
      <c r="X31" s="85"/>
      <c r="Y31" s="123"/>
      <c r="Z31" s="55"/>
      <c r="AA31" s="55"/>
      <c r="AB31" s="55"/>
      <c r="AC31" s="55"/>
      <c r="AD31" s="55"/>
      <c r="AE31" s="54"/>
      <c r="AF31" s="55"/>
      <c r="AG31" s="55"/>
      <c r="AH31" s="55"/>
      <c r="AI31" s="5" t="s">
        <v>5</v>
      </c>
      <c r="AJ31" s="55"/>
      <c r="AK31" s="55"/>
      <c r="AL31" s="55"/>
      <c r="AM31" s="124"/>
      <c r="AN31" s="125"/>
      <c r="AO31" s="125"/>
      <c r="AP31" s="125"/>
      <c r="AQ31" s="125"/>
      <c r="AR31" s="147" t="s">
        <v>33</v>
      </c>
      <c r="AS31" s="148"/>
    </row>
    <row r="32" spans="1:45" ht="20" customHeight="1">
      <c r="A32" s="62"/>
      <c r="B32" s="63"/>
      <c r="C32" s="63"/>
      <c r="D32" s="63"/>
      <c r="E32" s="64"/>
      <c r="F32" s="141"/>
      <c r="G32" s="26"/>
      <c r="H32" s="27"/>
      <c r="I32" s="30"/>
      <c r="J32" s="27"/>
      <c r="K32" s="32"/>
      <c r="L32" s="109"/>
      <c r="M32" s="110"/>
      <c r="N32" s="110"/>
      <c r="O32" s="110"/>
      <c r="P32" s="110"/>
      <c r="Q32" s="110"/>
      <c r="R32" s="110"/>
      <c r="S32" s="110"/>
      <c r="T32" s="111"/>
      <c r="U32" s="86"/>
      <c r="V32" s="87"/>
      <c r="W32" s="87"/>
      <c r="X32" s="87"/>
      <c r="Y32" s="37"/>
      <c r="Z32" s="30"/>
      <c r="AA32" s="30"/>
      <c r="AB32" s="30"/>
      <c r="AC32" s="30"/>
      <c r="AD32" s="30"/>
      <c r="AE32" s="70" t="s">
        <v>6</v>
      </c>
      <c r="AF32" s="71"/>
      <c r="AG32" s="71"/>
      <c r="AH32" s="71"/>
      <c r="AI32" s="71"/>
      <c r="AJ32" s="71"/>
      <c r="AK32" s="71"/>
      <c r="AL32" s="71"/>
      <c r="AM32" s="72"/>
      <c r="AN32" s="98"/>
      <c r="AO32" s="98"/>
      <c r="AP32" s="98"/>
      <c r="AQ32" s="98"/>
      <c r="AR32" s="37"/>
      <c r="AS32" s="148"/>
    </row>
    <row r="33" spans="1:45" ht="20" customHeight="1">
      <c r="A33" s="62"/>
      <c r="B33" s="63"/>
      <c r="C33" s="63"/>
      <c r="D33" s="63"/>
      <c r="E33" s="64"/>
      <c r="F33" s="141"/>
      <c r="G33" s="84"/>
      <c r="H33" s="85"/>
      <c r="I33" s="49" t="s">
        <v>3</v>
      </c>
      <c r="J33" s="85"/>
      <c r="K33" s="89"/>
      <c r="L33" s="117"/>
      <c r="M33" s="118"/>
      <c r="N33" s="118"/>
      <c r="O33" s="118"/>
      <c r="P33" s="118"/>
      <c r="Q33" s="118"/>
      <c r="R33" s="118"/>
      <c r="S33" s="118"/>
      <c r="T33" s="119"/>
      <c r="U33" s="84">
        <f t="shared" ref="U33" si="13">IF(J33&lt;G33,J33+1-G33,J33-G33)</f>
        <v>0</v>
      </c>
      <c r="V33" s="85"/>
      <c r="W33" s="85"/>
      <c r="X33" s="85"/>
      <c r="Y33" s="103"/>
      <c r="Z33" s="49"/>
      <c r="AA33" s="49"/>
      <c r="AB33" s="49"/>
      <c r="AC33" s="49"/>
      <c r="AD33" s="51"/>
      <c r="AE33" s="48"/>
      <c r="AF33" s="49"/>
      <c r="AG33" s="49"/>
      <c r="AH33" s="49"/>
      <c r="AI33" s="3" t="s">
        <v>5</v>
      </c>
      <c r="AJ33" s="49"/>
      <c r="AK33" s="49"/>
      <c r="AL33" s="49"/>
      <c r="AM33" s="51"/>
      <c r="AN33" s="52"/>
      <c r="AO33" s="52"/>
      <c r="AP33" s="52"/>
      <c r="AQ33" s="52"/>
      <c r="AR33" s="37"/>
      <c r="AS33" s="148"/>
    </row>
    <row r="34" spans="1:45" ht="20" customHeight="1">
      <c r="A34" s="62"/>
      <c r="B34" s="63"/>
      <c r="C34" s="63"/>
      <c r="D34" s="63"/>
      <c r="E34" s="64"/>
      <c r="F34" s="141"/>
      <c r="G34" s="86"/>
      <c r="H34" s="87"/>
      <c r="I34" s="88"/>
      <c r="J34" s="87"/>
      <c r="K34" s="90"/>
      <c r="L34" s="120"/>
      <c r="M34" s="121"/>
      <c r="N34" s="121"/>
      <c r="O34" s="121"/>
      <c r="P34" s="121"/>
      <c r="Q34" s="121"/>
      <c r="R34" s="121"/>
      <c r="S34" s="121"/>
      <c r="T34" s="122"/>
      <c r="U34" s="86"/>
      <c r="V34" s="87"/>
      <c r="W34" s="87"/>
      <c r="X34" s="87"/>
      <c r="Y34" s="104"/>
      <c r="Z34" s="88"/>
      <c r="AA34" s="88"/>
      <c r="AB34" s="88"/>
      <c r="AC34" s="88"/>
      <c r="AD34" s="105"/>
      <c r="AE34" s="70" t="s">
        <v>6</v>
      </c>
      <c r="AF34" s="71"/>
      <c r="AG34" s="71"/>
      <c r="AH34" s="71"/>
      <c r="AI34" s="71"/>
      <c r="AJ34" s="71"/>
      <c r="AK34" s="71"/>
      <c r="AL34" s="71"/>
      <c r="AM34" s="72"/>
      <c r="AN34" s="53"/>
      <c r="AO34" s="53"/>
      <c r="AP34" s="53"/>
      <c r="AQ34" s="53"/>
      <c r="AR34" s="37"/>
      <c r="AS34" s="148"/>
    </row>
    <row r="35" spans="1:45" ht="20" customHeight="1">
      <c r="A35" s="62"/>
      <c r="B35" s="63"/>
      <c r="C35" s="63"/>
      <c r="D35" s="63"/>
      <c r="E35" s="64"/>
      <c r="F35" s="141"/>
      <c r="G35" s="26"/>
      <c r="H35" s="27"/>
      <c r="I35" s="30" t="s">
        <v>3</v>
      </c>
      <c r="J35" s="27"/>
      <c r="K35" s="32"/>
      <c r="L35" s="42"/>
      <c r="M35" s="43"/>
      <c r="N35" s="43"/>
      <c r="O35" s="43"/>
      <c r="P35" s="43"/>
      <c r="Q35" s="43"/>
      <c r="R35" s="43"/>
      <c r="S35" s="43"/>
      <c r="T35" s="44"/>
      <c r="U35" s="26">
        <f t="shared" ref="U35" si="14">IF(J35&lt;G35,J35+1-G35,J35-G35)</f>
        <v>0</v>
      </c>
      <c r="V35" s="27"/>
      <c r="W35" s="27"/>
      <c r="X35" s="27"/>
      <c r="Y35" s="37"/>
      <c r="Z35" s="30"/>
      <c r="AA35" s="30"/>
      <c r="AB35" s="30"/>
      <c r="AC35" s="30"/>
      <c r="AD35" s="38"/>
      <c r="AE35" s="50"/>
      <c r="AF35" s="30"/>
      <c r="AG35" s="30"/>
      <c r="AH35" s="30"/>
      <c r="AI35" s="1" t="s">
        <v>5</v>
      </c>
      <c r="AJ35" s="30"/>
      <c r="AK35" s="30"/>
      <c r="AL35" s="30"/>
      <c r="AM35" s="38"/>
      <c r="AN35" s="98"/>
      <c r="AO35" s="98"/>
      <c r="AP35" s="98"/>
      <c r="AQ35" s="98"/>
      <c r="AR35" s="37"/>
      <c r="AS35" s="148"/>
    </row>
    <row r="36" spans="1:45" ht="20" customHeight="1" thickBot="1">
      <c r="A36" s="65"/>
      <c r="B36" s="66"/>
      <c r="C36" s="66"/>
      <c r="D36" s="66"/>
      <c r="E36" s="67"/>
      <c r="F36" s="142"/>
      <c r="G36" s="28"/>
      <c r="H36" s="29"/>
      <c r="I36" s="31"/>
      <c r="J36" s="29"/>
      <c r="K36" s="33"/>
      <c r="L36" s="45"/>
      <c r="M36" s="46"/>
      <c r="N36" s="46"/>
      <c r="O36" s="46"/>
      <c r="P36" s="46"/>
      <c r="Q36" s="46"/>
      <c r="R36" s="46"/>
      <c r="S36" s="46"/>
      <c r="T36" s="47"/>
      <c r="U36" s="28"/>
      <c r="V36" s="29"/>
      <c r="W36" s="29"/>
      <c r="X36" s="29"/>
      <c r="Y36" s="39"/>
      <c r="Z36" s="40"/>
      <c r="AA36" s="40"/>
      <c r="AB36" s="40"/>
      <c r="AC36" s="40"/>
      <c r="AD36" s="41"/>
      <c r="AE36" s="100" t="s">
        <v>6</v>
      </c>
      <c r="AF36" s="101"/>
      <c r="AG36" s="101"/>
      <c r="AH36" s="101"/>
      <c r="AI36" s="101"/>
      <c r="AJ36" s="101"/>
      <c r="AK36" s="101"/>
      <c r="AL36" s="101"/>
      <c r="AM36" s="102"/>
      <c r="AN36" s="99"/>
      <c r="AO36" s="99"/>
      <c r="AP36" s="99"/>
      <c r="AQ36" s="99"/>
      <c r="AR36" s="39"/>
      <c r="AS36" s="149"/>
    </row>
    <row r="37" spans="1:45" ht="20" customHeight="1">
      <c r="A37" s="59">
        <f>A31+1</f>
        <v>44490</v>
      </c>
      <c r="B37" s="60"/>
      <c r="C37" s="60"/>
      <c r="D37" s="60"/>
      <c r="E37" s="61"/>
      <c r="F37" s="140" t="s">
        <v>81</v>
      </c>
      <c r="G37" s="94">
        <f>VLOOKUP(F37,リスト!$B$2:$E$30,3,TRUE)</f>
        <v>0.35416666666666669</v>
      </c>
      <c r="H37" s="95"/>
      <c r="I37" s="96" t="s">
        <v>3</v>
      </c>
      <c r="J37" s="95">
        <f>VLOOKUP(F37,リスト!$B$2:$E$30,4,TRUE)</f>
        <v>0.72916666666666663</v>
      </c>
      <c r="K37" s="97"/>
      <c r="L37" s="106"/>
      <c r="M37" s="107"/>
      <c r="N37" s="107"/>
      <c r="O37" s="107"/>
      <c r="P37" s="107"/>
      <c r="Q37" s="107"/>
      <c r="R37" s="107"/>
      <c r="S37" s="107"/>
      <c r="T37" s="108"/>
      <c r="U37" s="84">
        <f t="shared" ref="U37" si="15">IF(J37&lt;G37,J37+1-G37,J37-G37)</f>
        <v>0.37499999999999994</v>
      </c>
      <c r="V37" s="85"/>
      <c r="W37" s="85"/>
      <c r="X37" s="85"/>
      <c r="Y37" s="123"/>
      <c r="Z37" s="55"/>
      <c r="AA37" s="55"/>
      <c r="AB37" s="55"/>
      <c r="AC37" s="55"/>
      <c r="AD37" s="55"/>
      <c r="AE37" s="54"/>
      <c r="AF37" s="55"/>
      <c r="AG37" s="55"/>
      <c r="AH37" s="55"/>
      <c r="AI37" s="5" t="s">
        <v>5</v>
      </c>
      <c r="AJ37" s="55"/>
      <c r="AK37" s="55"/>
      <c r="AL37" s="55"/>
      <c r="AM37" s="124"/>
      <c r="AN37" s="125"/>
      <c r="AO37" s="125"/>
      <c r="AP37" s="125"/>
      <c r="AQ37" s="125"/>
      <c r="AR37" s="147" t="s">
        <v>33</v>
      </c>
      <c r="AS37" s="148"/>
    </row>
    <row r="38" spans="1:45" ht="20" customHeight="1">
      <c r="A38" s="62"/>
      <c r="B38" s="63"/>
      <c r="C38" s="63"/>
      <c r="D38" s="63"/>
      <c r="E38" s="64"/>
      <c r="F38" s="141"/>
      <c r="G38" s="26"/>
      <c r="H38" s="27"/>
      <c r="I38" s="30"/>
      <c r="J38" s="27"/>
      <c r="K38" s="32"/>
      <c r="L38" s="109"/>
      <c r="M38" s="110"/>
      <c r="N38" s="110"/>
      <c r="O38" s="110"/>
      <c r="P38" s="110"/>
      <c r="Q38" s="110"/>
      <c r="R38" s="110"/>
      <c r="S38" s="110"/>
      <c r="T38" s="111"/>
      <c r="U38" s="86"/>
      <c r="V38" s="87"/>
      <c r="W38" s="87"/>
      <c r="X38" s="87"/>
      <c r="Y38" s="37"/>
      <c r="Z38" s="30"/>
      <c r="AA38" s="30"/>
      <c r="AB38" s="30"/>
      <c r="AC38" s="30"/>
      <c r="AD38" s="30"/>
      <c r="AE38" s="70" t="s">
        <v>6</v>
      </c>
      <c r="AF38" s="71"/>
      <c r="AG38" s="71"/>
      <c r="AH38" s="71"/>
      <c r="AI38" s="71"/>
      <c r="AJ38" s="71"/>
      <c r="AK38" s="71"/>
      <c r="AL38" s="71"/>
      <c r="AM38" s="72"/>
      <c r="AN38" s="98"/>
      <c r="AO38" s="98"/>
      <c r="AP38" s="98"/>
      <c r="AQ38" s="98"/>
      <c r="AR38" s="37"/>
      <c r="AS38" s="148"/>
    </row>
    <row r="39" spans="1:45" ht="20" customHeight="1">
      <c r="A39" s="62"/>
      <c r="B39" s="63"/>
      <c r="C39" s="63"/>
      <c r="D39" s="63"/>
      <c r="E39" s="64"/>
      <c r="F39" s="141"/>
      <c r="G39" s="84"/>
      <c r="H39" s="85"/>
      <c r="I39" s="49" t="s">
        <v>3</v>
      </c>
      <c r="J39" s="85"/>
      <c r="K39" s="89"/>
      <c r="L39" s="117"/>
      <c r="M39" s="118"/>
      <c r="N39" s="118"/>
      <c r="O39" s="118"/>
      <c r="P39" s="118"/>
      <c r="Q39" s="118"/>
      <c r="R39" s="118"/>
      <c r="S39" s="118"/>
      <c r="T39" s="119"/>
      <c r="U39" s="84">
        <f t="shared" ref="U39" si="16">IF(J39&lt;G39,J39+1-G39,J39-G39)</f>
        <v>0</v>
      </c>
      <c r="V39" s="85"/>
      <c r="W39" s="85"/>
      <c r="X39" s="85"/>
      <c r="Y39" s="103"/>
      <c r="Z39" s="49"/>
      <c r="AA39" s="49"/>
      <c r="AB39" s="49"/>
      <c r="AC39" s="49"/>
      <c r="AD39" s="51"/>
      <c r="AE39" s="48"/>
      <c r="AF39" s="49"/>
      <c r="AG39" s="49"/>
      <c r="AH39" s="49"/>
      <c r="AI39" s="3" t="s">
        <v>5</v>
      </c>
      <c r="AJ39" s="49"/>
      <c r="AK39" s="49"/>
      <c r="AL39" s="49"/>
      <c r="AM39" s="51"/>
      <c r="AN39" s="52"/>
      <c r="AO39" s="52"/>
      <c r="AP39" s="52"/>
      <c r="AQ39" s="52"/>
      <c r="AR39" s="37"/>
      <c r="AS39" s="148"/>
    </row>
    <row r="40" spans="1:45" ht="20" customHeight="1">
      <c r="A40" s="62"/>
      <c r="B40" s="63"/>
      <c r="C40" s="63"/>
      <c r="D40" s="63"/>
      <c r="E40" s="64"/>
      <c r="F40" s="141"/>
      <c r="G40" s="86"/>
      <c r="H40" s="87"/>
      <c r="I40" s="88"/>
      <c r="J40" s="87"/>
      <c r="K40" s="90"/>
      <c r="L40" s="120"/>
      <c r="M40" s="121"/>
      <c r="N40" s="121"/>
      <c r="O40" s="121"/>
      <c r="P40" s="121"/>
      <c r="Q40" s="121"/>
      <c r="R40" s="121"/>
      <c r="S40" s="121"/>
      <c r="T40" s="122"/>
      <c r="U40" s="86"/>
      <c r="V40" s="87"/>
      <c r="W40" s="87"/>
      <c r="X40" s="87"/>
      <c r="Y40" s="104"/>
      <c r="Z40" s="88"/>
      <c r="AA40" s="88"/>
      <c r="AB40" s="88"/>
      <c r="AC40" s="88"/>
      <c r="AD40" s="105"/>
      <c r="AE40" s="70" t="s">
        <v>6</v>
      </c>
      <c r="AF40" s="71"/>
      <c r="AG40" s="71"/>
      <c r="AH40" s="71"/>
      <c r="AI40" s="71"/>
      <c r="AJ40" s="71"/>
      <c r="AK40" s="71"/>
      <c r="AL40" s="71"/>
      <c r="AM40" s="72"/>
      <c r="AN40" s="53"/>
      <c r="AO40" s="53"/>
      <c r="AP40" s="53"/>
      <c r="AQ40" s="53"/>
      <c r="AR40" s="37"/>
      <c r="AS40" s="148"/>
    </row>
    <row r="41" spans="1:45" ht="20" customHeight="1">
      <c r="A41" s="62"/>
      <c r="B41" s="63"/>
      <c r="C41" s="63"/>
      <c r="D41" s="63"/>
      <c r="E41" s="64"/>
      <c r="F41" s="141"/>
      <c r="G41" s="26"/>
      <c r="H41" s="27"/>
      <c r="I41" s="30" t="s">
        <v>3</v>
      </c>
      <c r="J41" s="27"/>
      <c r="K41" s="32"/>
      <c r="L41" s="42"/>
      <c r="M41" s="43"/>
      <c r="N41" s="43"/>
      <c r="O41" s="43"/>
      <c r="P41" s="43"/>
      <c r="Q41" s="43"/>
      <c r="R41" s="43"/>
      <c r="S41" s="43"/>
      <c r="T41" s="44"/>
      <c r="U41" s="26">
        <f t="shared" ref="U41" si="17">IF(J41&lt;G41,J41+1-G41,J41-G41)</f>
        <v>0</v>
      </c>
      <c r="V41" s="27"/>
      <c r="W41" s="27"/>
      <c r="X41" s="27"/>
      <c r="Y41" s="37"/>
      <c r="Z41" s="30"/>
      <c r="AA41" s="30"/>
      <c r="AB41" s="30"/>
      <c r="AC41" s="30"/>
      <c r="AD41" s="38"/>
      <c r="AE41" s="50"/>
      <c r="AF41" s="30"/>
      <c r="AG41" s="30"/>
      <c r="AH41" s="30"/>
      <c r="AI41" s="1" t="s">
        <v>5</v>
      </c>
      <c r="AJ41" s="30"/>
      <c r="AK41" s="30"/>
      <c r="AL41" s="30"/>
      <c r="AM41" s="38"/>
      <c r="AN41" s="98"/>
      <c r="AO41" s="98"/>
      <c r="AP41" s="98"/>
      <c r="AQ41" s="98"/>
      <c r="AR41" s="37"/>
      <c r="AS41" s="148"/>
    </row>
    <row r="42" spans="1:45" ht="20" customHeight="1" thickBot="1">
      <c r="A42" s="65"/>
      <c r="B42" s="66"/>
      <c r="C42" s="66"/>
      <c r="D42" s="66"/>
      <c r="E42" s="67"/>
      <c r="F42" s="142"/>
      <c r="G42" s="28"/>
      <c r="H42" s="29"/>
      <c r="I42" s="31"/>
      <c r="J42" s="29"/>
      <c r="K42" s="33"/>
      <c r="L42" s="45"/>
      <c r="M42" s="46"/>
      <c r="N42" s="46"/>
      <c r="O42" s="46"/>
      <c r="P42" s="46"/>
      <c r="Q42" s="46"/>
      <c r="R42" s="46"/>
      <c r="S42" s="46"/>
      <c r="T42" s="47"/>
      <c r="U42" s="28"/>
      <c r="V42" s="29"/>
      <c r="W42" s="29"/>
      <c r="X42" s="29"/>
      <c r="Y42" s="39"/>
      <c r="Z42" s="40"/>
      <c r="AA42" s="40"/>
      <c r="AB42" s="40"/>
      <c r="AC42" s="40"/>
      <c r="AD42" s="41"/>
      <c r="AE42" s="100" t="s">
        <v>6</v>
      </c>
      <c r="AF42" s="101"/>
      <c r="AG42" s="101"/>
      <c r="AH42" s="101"/>
      <c r="AI42" s="101"/>
      <c r="AJ42" s="101"/>
      <c r="AK42" s="101"/>
      <c r="AL42" s="101"/>
      <c r="AM42" s="102"/>
      <c r="AN42" s="99"/>
      <c r="AO42" s="99"/>
      <c r="AP42" s="99"/>
      <c r="AQ42" s="99"/>
      <c r="AR42" s="39"/>
      <c r="AS42" s="149"/>
    </row>
    <row r="43" spans="1:45" ht="20" customHeight="1">
      <c r="A43" s="59">
        <f>A37+1</f>
        <v>44491</v>
      </c>
      <c r="B43" s="60"/>
      <c r="C43" s="60"/>
      <c r="D43" s="60"/>
      <c r="E43" s="61"/>
      <c r="F43" s="140" t="s">
        <v>82</v>
      </c>
      <c r="G43" s="94">
        <f>VLOOKUP(F43,リスト!$B$2:$E$30,3,TRUE)</f>
        <v>0.375</v>
      </c>
      <c r="H43" s="95"/>
      <c r="I43" s="96" t="s">
        <v>3</v>
      </c>
      <c r="J43" s="95">
        <f>VLOOKUP(F43,リスト!$B$2:$E$30,4,TRUE)</f>
        <v>0.75</v>
      </c>
      <c r="K43" s="97"/>
      <c r="L43" s="106"/>
      <c r="M43" s="107"/>
      <c r="N43" s="107"/>
      <c r="O43" s="107"/>
      <c r="P43" s="107"/>
      <c r="Q43" s="107"/>
      <c r="R43" s="107"/>
      <c r="S43" s="107"/>
      <c r="T43" s="108"/>
      <c r="U43" s="84">
        <f t="shared" ref="U43" si="18">IF(J43&lt;G43,J43+1-G43,J43-G43)</f>
        <v>0.375</v>
      </c>
      <c r="V43" s="85"/>
      <c r="W43" s="85"/>
      <c r="X43" s="85"/>
      <c r="Y43" s="123"/>
      <c r="Z43" s="55"/>
      <c r="AA43" s="55"/>
      <c r="AB43" s="55"/>
      <c r="AC43" s="55"/>
      <c r="AD43" s="55"/>
      <c r="AE43" s="54"/>
      <c r="AF43" s="55"/>
      <c r="AG43" s="55"/>
      <c r="AH43" s="55"/>
      <c r="AI43" s="5" t="s">
        <v>5</v>
      </c>
      <c r="AJ43" s="55"/>
      <c r="AK43" s="55"/>
      <c r="AL43" s="55"/>
      <c r="AM43" s="124"/>
      <c r="AN43" s="125"/>
      <c r="AO43" s="125"/>
      <c r="AP43" s="125"/>
      <c r="AQ43" s="125"/>
      <c r="AR43" s="147" t="s">
        <v>33</v>
      </c>
      <c r="AS43" s="148"/>
    </row>
    <row r="44" spans="1:45" ht="20" customHeight="1" thickBot="1">
      <c r="A44" s="62"/>
      <c r="B44" s="63"/>
      <c r="C44" s="63"/>
      <c r="D44" s="63"/>
      <c r="E44" s="64"/>
      <c r="F44" s="141"/>
      <c r="G44" s="26"/>
      <c r="H44" s="27"/>
      <c r="I44" s="30"/>
      <c r="J44" s="27"/>
      <c r="K44" s="32"/>
      <c r="L44" s="109"/>
      <c r="M44" s="110"/>
      <c r="N44" s="110"/>
      <c r="O44" s="110"/>
      <c r="P44" s="110"/>
      <c r="Q44" s="110"/>
      <c r="R44" s="110"/>
      <c r="S44" s="110"/>
      <c r="T44" s="111"/>
      <c r="U44" s="86"/>
      <c r="V44" s="87"/>
      <c r="W44" s="87"/>
      <c r="X44" s="87"/>
      <c r="Y44" s="37"/>
      <c r="Z44" s="30"/>
      <c r="AA44" s="30"/>
      <c r="AB44" s="30"/>
      <c r="AC44" s="30"/>
      <c r="AD44" s="30"/>
      <c r="AE44" s="70" t="s">
        <v>6</v>
      </c>
      <c r="AF44" s="71"/>
      <c r="AG44" s="71"/>
      <c r="AH44" s="71"/>
      <c r="AI44" s="71"/>
      <c r="AJ44" s="71"/>
      <c r="AK44" s="71"/>
      <c r="AL44" s="71"/>
      <c r="AM44" s="72"/>
      <c r="AN44" s="98"/>
      <c r="AO44" s="98"/>
      <c r="AP44" s="98"/>
      <c r="AQ44" s="98"/>
      <c r="AR44" s="37"/>
      <c r="AS44" s="148"/>
    </row>
    <row r="45" spans="1:45" ht="20" customHeight="1">
      <c r="A45" s="62"/>
      <c r="B45" s="63"/>
      <c r="C45" s="63"/>
      <c r="D45" s="63"/>
      <c r="E45" s="64"/>
      <c r="F45" s="141"/>
      <c r="G45" s="84"/>
      <c r="H45" s="85"/>
      <c r="I45" s="49" t="s">
        <v>3</v>
      </c>
      <c r="J45" s="85"/>
      <c r="K45" s="89"/>
      <c r="L45" s="106"/>
      <c r="M45" s="107"/>
      <c r="N45" s="107"/>
      <c r="O45" s="107"/>
      <c r="P45" s="107"/>
      <c r="Q45" s="107"/>
      <c r="R45" s="107"/>
      <c r="S45" s="107"/>
      <c r="T45" s="108"/>
      <c r="U45" s="84">
        <f t="shared" ref="U45" si="19">IF(J45&lt;G45,J45+1-G45,J45-G45)</f>
        <v>0</v>
      </c>
      <c r="V45" s="85"/>
      <c r="W45" s="85"/>
      <c r="X45" s="85"/>
      <c r="Y45" s="103"/>
      <c r="Z45" s="49"/>
      <c r="AA45" s="49"/>
      <c r="AB45" s="49"/>
      <c r="AC45" s="49"/>
      <c r="AD45" s="51"/>
      <c r="AE45" s="48"/>
      <c r="AF45" s="49"/>
      <c r="AG45" s="49"/>
      <c r="AH45" s="49"/>
      <c r="AI45" s="3" t="s">
        <v>5</v>
      </c>
      <c r="AJ45" s="49"/>
      <c r="AK45" s="49"/>
      <c r="AL45" s="49"/>
      <c r="AM45" s="51"/>
      <c r="AN45" s="52"/>
      <c r="AO45" s="52"/>
      <c r="AP45" s="52"/>
      <c r="AQ45" s="52"/>
      <c r="AR45" s="37"/>
      <c r="AS45" s="148"/>
    </row>
    <row r="46" spans="1:45" ht="20" customHeight="1">
      <c r="A46" s="62"/>
      <c r="B46" s="63"/>
      <c r="C46" s="63"/>
      <c r="D46" s="63"/>
      <c r="E46" s="64"/>
      <c r="F46" s="141"/>
      <c r="G46" s="86"/>
      <c r="H46" s="87"/>
      <c r="I46" s="88"/>
      <c r="J46" s="87"/>
      <c r="K46" s="90"/>
      <c r="L46" s="109"/>
      <c r="M46" s="110"/>
      <c r="N46" s="110"/>
      <c r="O46" s="110"/>
      <c r="P46" s="110"/>
      <c r="Q46" s="110"/>
      <c r="R46" s="110"/>
      <c r="S46" s="110"/>
      <c r="T46" s="111"/>
      <c r="U46" s="86"/>
      <c r="V46" s="87"/>
      <c r="W46" s="87"/>
      <c r="X46" s="87"/>
      <c r="Y46" s="104"/>
      <c r="Z46" s="88"/>
      <c r="AA46" s="88"/>
      <c r="AB46" s="88"/>
      <c r="AC46" s="88"/>
      <c r="AD46" s="105"/>
      <c r="AE46" s="70" t="s">
        <v>6</v>
      </c>
      <c r="AF46" s="71"/>
      <c r="AG46" s="71"/>
      <c r="AH46" s="71"/>
      <c r="AI46" s="71"/>
      <c r="AJ46" s="71"/>
      <c r="AK46" s="71"/>
      <c r="AL46" s="71"/>
      <c r="AM46" s="72"/>
      <c r="AN46" s="53"/>
      <c r="AO46" s="53"/>
      <c r="AP46" s="53"/>
      <c r="AQ46" s="53"/>
      <c r="AR46" s="37"/>
      <c r="AS46" s="148"/>
    </row>
    <row r="47" spans="1:45" ht="20" customHeight="1">
      <c r="A47" s="62"/>
      <c r="B47" s="63"/>
      <c r="C47" s="63"/>
      <c r="D47" s="63"/>
      <c r="E47" s="64"/>
      <c r="F47" s="141"/>
      <c r="G47" s="26"/>
      <c r="H47" s="27"/>
      <c r="I47" s="30" t="s">
        <v>3</v>
      </c>
      <c r="J47" s="27"/>
      <c r="K47" s="32"/>
      <c r="L47" s="42"/>
      <c r="M47" s="43"/>
      <c r="N47" s="43"/>
      <c r="O47" s="43"/>
      <c r="P47" s="43"/>
      <c r="Q47" s="43"/>
      <c r="R47" s="43"/>
      <c r="S47" s="43"/>
      <c r="T47" s="44"/>
      <c r="U47" s="26">
        <f t="shared" ref="U47" si="20">IF(J47&lt;G47,J47+1-G47,J47-G47)</f>
        <v>0</v>
      </c>
      <c r="V47" s="27"/>
      <c r="W47" s="27"/>
      <c r="X47" s="27"/>
      <c r="Y47" s="37"/>
      <c r="Z47" s="30"/>
      <c r="AA47" s="30"/>
      <c r="AB47" s="30"/>
      <c r="AC47" s="30"/>
      <c r="AD47" s="38"/>
      <c r="AE47" s="50"/>
      <c r="AF47" s="30"/>
      <c r="AG47" s="30"/>
      <c r="AH47" s="30"/>
      <c r="AI47" s="1" t="s">
        <v>5</v>
      </c>
      <c r="AJ47" s="30"/>
      <c r="AK47" s="30"/>
      <c r="AL47" s="30"/>
      <c r="AM47" s="38"/>
      <c r="AN47" s="98"/>
      <c r="AO47" s="98"/>
      <c r="AP47" s="98"/>
      <c r="AQ47" s="98"/>
      <c r="AR47" s="37"/>
      <c r="AS47" s="148"/>
    </row>
    <row r="48" spans="1:45" ht="20" customHeight="1" thickBot="1">
      <c r="A48" s="65"/>
      <c r="B48" s="66"/>
      <c r="C48" s="66"/>
      <c r="D48" s="66"/>
      <c r="E48" s="67"/>
      <c r="F48" s="142"/>
      <c r="G48" s="28"/>
      <c r="H48" s="29"/>
      <c r="I48" s="31"/>
      <c r="J48" s="29"/>
      <c r="K48" s="33"/>
      <c r="L48" s="45"/>
      <c r="M48" s="46"/>
      <c r="N48" s="46"/>
      <c r="O48" s="46"/>
      <c r="P48" s="46"/>
      <c r="Q48" s="46"/>
      <c r="R48" s="46"/>
      <c r="S48" s="46"/>
      <c r="T48" s="47"/>
      <c r="U48" s="28"/>
      <c r="V48" s="29"/>
      <c r="W48" s="29"/>
      <c r="X48" s="29"/>
      <c r="Y48" s="39"/>
      <c r="Z48" s="40"/>
      <c r="AA48" s="40"/>
      <c r="AB48" s="40"/>
      <c r="AC48" s="40"/>
      <c r="AD48" s="41"/>
      <c r="AE48" s="100" t="s">
        <v>6</v>
      </c>
      <c r="AF48" s="101"/>
      <c r="AG48" s="101"/>
      <c r="AH48" s="101"/>
      <c r="AI48" s="101"/>
      <c r="AJ48" s="101"/>
      <c r="AK48" s="101"/>
      <c r="AL48" s="101"/>
      <c r="AM48" s="102"/>
      <c r="AN48" s="99"/>
      <c r="AO48" s="99"/>
      <c r="AP48" s="99"/>
      <c r="AQ48" s="99"/>
      <c r="AR48" s="39"/>
      <c r="AS48" s="149"/>
    </row>
    <row r="51" spans="7:43" ht="25" customHeight="1">
      <c r="AG51" s="2"/>
      <c r="AH51" s="57" t="s">
        <v>9</v>
      </c>
      <c r="AI51" s="58"/>
      <c r="AJ51" s="58"/>
      <c r="AK51" s="58"/>
      <c r="AL51" s="58"/>
      <c r="AM51" s="58"/>
      <c r="AN51" s="131">
        <f>SUM(U7:X48)-(O55*1/24)</f>
        <v>1.9687499999999998</v>
      </c>
      <c r="AO51" s="131"/>
      <c r="AP51" s="131"/>
      <c r="AQ51" s="132"/>
    </row>
    <row r="52" spans="7:43" ht="25" customHeight="1">
      <c r="AG52" s="2"/>
      <c r="AH52" s="76" t="s">
        <v>10</v>
      </c>
      <c r="AI52" s="77"/>
      <c r="AJ52" s="77"/>
      <c r="AK52" s="77"/>
      <c r="AL52" s="77"/>
      <c r="AM52" s="77"/>
      <c r="AN52" s="133">
        <f>SUM(AN7:AQ48)</f>
        <v>0</v>
      </c>
      <c r="AO52" s="82"/>
      <c r="AP52" s="82"/>
      <c r="AQ52" s="83"/>
    </row>
    <row r="53" spans="7:43">
      <c r="G53" s="7"/>
      <c r="H53" s="7"/>
      <c r="I53" s="7"/>
      <c r="J53" s="7"/>
      <c r="K53" s="137" t="s">
        <v>20</v>
      </c>
      <c r="L53" s="138"/>
      <c r="M53" s="138"/>
      <c r="N53" s="138"/>
      <c r="O53" s="138"/>
      <c r="P53" s="138"/>
      <c r="Q53" s="138"/>
      <c r="R53" s="139"/>
    </row>
    <row r="54" spans="7:43">
      <c r="G54" s="1"/>
      <c r="H54" s="1"/>
      <c r="I54" s="1"/>
      <c r="J54" s="1"/>
      <c r="K54" s="34" t="s">
        <v>29</v>
      </c>
      <c r="L54" s="35"/>
      <c r="M54" s="35"/>
      <c r="N54" s="36"/>
      <c r="O54" s="134" t="s">
        <v>19</v>
      </c>
      <c r="P54" s="135"/>
      <c r="Q54" s="135"/>
      <c r="R54" s="136"/>
      <c r="AF54" s="134" t="s">
        <v>15</v>
      </c>
      <c r="AG54" s="135"/>
      <c r="AH54" s="135"/>
      <c r="AI54" s="136"/>
      <c r="AJ54" s="134" t="s">
        <v>16</v>
      </c>
      <c r="AK54" s="135"/>
      <c r="AL54" s="135"/>
      <c r="AM54" s="136"/>
      <c r="AN54" s="134" t="s">
        <v>17</v>
      </c>
      <c r="AO54" s="135"/>
      <c r="AP54" s="135"/>
      <c r="AQ54" s="136"/>
    </row>
    <row r="55" spans="7:43" ht="13.5" customHeight="1">
      <c r="G55" s="1"/>
      <c r="H55" s="1"/>
      <c r="I55" s="1"/>
      <c r="J55" s="1"/>
      <c r="K55" s="14">
        <f>COUNTIFS($F$7:$F$48,"F*")+COUNTIF($F$7:$F$48,"I*")+COUNTIF($F$7:$F$48,"J*")+COUNTIF($F$7:$F$48,"M*")</f>
        <v>0</v>
      </c>
      <c r="L55" s="15"/>
      <c r="M55" s="15"/>
      <c r="N55" s="15"/>
      <c r="O55" s="15">
        <f>(COUNTIF(F7:F48,"B*"))+(COUNTIF(F7:F48,"C*"))+(COUNTIF(F7:F48,"D*"))+(COUNTIF(F7:F48,"E*"))+(COUNTIF(F7:F48,"F*"))+(COUNTIF(F7:F48,"G*"))+(COUNTIF(F7:F48,"H*"))+(COUNTIF(F7:F48,"I*"))+(COUNTIF(F7:F48,"J*"))+(COUNTIF(F7:F48,"K*"))+(COUNTIF(F7:F48,"L*"))+(COUNTIF(F7:F48,"M*"))+(COUNTIF(F7:F48,"N*"))+(COUNTIF(F7:F48,"O*"))+(COUNTIF(F7:F48,"P*"))+(COUNTIF(F7:F48,"Q*"))+(COUNTIF(F7:F48,"R*"))+(COUNTIF(F7:F48,"遅"))+(COUNTIF(F7:F48,"早"))</f>
        <v>5</v>
      </c>
      <c r="P55" s="15"/>
      <c r="Q55" s="15"/>
      <c r="R55" s="20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</row>
    <row r="56" spans="7:43" ht="13.5" customHeight="1">
      <c r="G56" s="1"/>
      <c r="H56" s="1"/>
      <c r="I56" s="1"/>
      <c r="J56" s="1"/>
      <c r="K56" s="16"/>
      <c r="L56" s="17"/>
      <c r="M56" s="17"/>
      <c r="N56" s="17"/>
      <c r="O56" s="17"/>
      <c r="P56" s="17"/>
      <c r="Q56" s="17"/>
      <c r="R56" s="21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</row>
    <row r="57" spans="7:43" ht="13.5" customHeight="1">
      <c r="G57" s="1"/>
      <c r="H57" s="1"/>
      <c r="I57" s="1"/>
      <c r="J57" s="1"/>
      <c r="K57" s="16"/>
      <c r="L57" s="17"/>
      <c r="M57" s="17"/>
      <c r="N57" s="17"/>
      <c r="O57" s="17"/>
      <c r="P57" s="17"/>
      <c r="Q57" s="17"/>
      <c r="R57" s="21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</row>
    <row r="58" spans="7:43" ht="13.5" customHeight="1">
      <c r="G58" s="1"/>
      <c r="H58" s="1"/>
      <c r="I58" s="1"/>
      <c r="J58" s="1"/>
      <c r="K58" s="18"/>
      <c r="L58" s="19"/>
      <c r="M58" s="19"/>
      <c r="N58" s="19"/>
      <c r="O58" s="19"/>
      <c r="P58" s="19"/>
      <c r="Q58" s="19"/>
      <c r="R58" s="22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</row>
    <row r="60" spans="7:43">
      <c r="AF60" s="13" t="s">
        <v>59</v>
      </c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</row>
  </sheetData>
  <mergeCells count="286">
    <mergeCell ref="AG3:AQ3"/>
    <mergeCell ref="AR6:AS6"/>
    <mergeCell ref="AR7:AS12"/>
    <mergeCell ref="AR13:AS18"/>
    <mergeCell ref="AR19:AS24"/>
    <mergeCell ref="AR25:AS30"/>
    <mergeCell ref="AR31:AS36"/>
    <mergeCell ref="AR37:AS42"/>
    <mergeCell ref="AR43:AS48"/>
    <mergeCell ref="AJ39:AM39"/>
    <mergeCell ref="AN39:AQ40"/>
    <mergeCell ref="AJ35:AM35"/>
    <mergeCell ref="AN35:AQ36"/>
    <mergeCell ref="AJ29:AM29"/>
    <mergeCell ref="AN29:AQ30"/>
    <mergeCell ref="AJ23:AM23"/>
    <mergeCell ref="AN23:AQ24"/>
    <mergeCell ref="AG16:AM16"/>
    <mergeCell ref="AE37:AH37"/>
    <mergeCell ref="AJ37:AM37"/>
    <mergeCell ref="AN37:AQ38"/>
    <mergeCell ref="AE38:AF38"/>
    <mergeCell ref="AG38:AM38"/>
    <mergeCell ref="AE30:AF30"/>
    <mergeCell ref="F7:F12"/>
    <mergeCell ref="F13:F18"/>
    <mergeCell ref="F19:F24"/>
    <mergeCell ref="F25:F30"/>
    <mergeCell ref="F31:F36"/>
    <mergeCell ref="F37:F42"/>
    <mergeCell ref="F43:F48"/>
    <mergeCell ref="AJ54:AM54"/>
    <mergeCell ref="AN54:AQ54"/>
    <mergeCell ref="L43:T44"/>
    <mergeCell ref="U43:X44"/>
    <mergeCell ref="AE43:AH43"/>
    <mergeCell ref="AJ43:AM43"/>
    <mergeCell ref="AN43:AQ44"/>
    <mergeCell ref="AE44:AF44"/>
    <mergeCell ref="AG44:AM44"/>
    <mergeCell ref="AE41:AH41"/>
    <mergeCell ref="AJ41:AM41"/>
    <mergeCell ref="AN41:AQ42"/>
    <mergeCell ref="AE42:AF42"/>
    <mergeCell ref="AG42:AM42"/>
    <mergeCell ref="G41:H42"/>
    <mergeCell ref="I41:I42"/>
    <mergeCell ref="J41:K42"/>
    <mergeCell ref="AJ55:AM58"/>
    <mergeCell ref="AN55:AQ58"/>
    <mergeCell ref="L47:T48"/>
    <mergeCell ref="Y45:AD46"/>
    <mergeCell ref="L45:T46"/>
    <mergeCell ref="U45:X46"/>
    <mergeCell ref="AH51:AM51"/>
    <mergeCell ref="AN51:AQ51"/>
    <mergeCell ref="AH52:AM52"/>
    <mergeCell ref="AN52:AQ52"/>
    <mergeCell ref="U47:X48"/>
    <mergeCell ref="AE47:AH47"/>
    <mergeCell ref="AJ47:AM47"/>
    <mergeCell ref="AN47:AQ48"/>
    <mergeCell ref="AE48:AF48"/>
    <mergeCell ref="AG48:AM48"/>
    <mergeCell ref="AE45:AH45"/>
    <mergeCell ref="AJ45:AM45"/>
    <mergeCell ref="AN45:AQ46"/>
    <mergeCell ref="AE46:AF46"/>
    <mergeCell ref="AG46:AM46"/>
    <mergeCell ref="O54:R54"/>
    <mergeCell ref="AF54:AI54"/>
    <mergeCell ref="K53:R53"/>
    <mergeCell ref="A43:E48"/>
    <mergeCell ref="G43:H44"/>
    <mergeCell ref="I43:I44"/>
    <mergeCell ref="J43:K44"/>
    <mergeCell ref="Y43:AD44"/>
    <mergeCell ref="G45:H46"/>
    <mergeCell ref="I45:I46"/>
    <mergeCell ref="J45:K46"/>
    <mergeCell ref="G47:H48"/>
    <mergeCell ref="I47:I48"/>
    <mergeCell ref="J47:K48"/>
    <mergeCell ref="Y47:AD48"/>
    <mergeCell ref="Y35:AD36"/>
    <mergeCell ref="L35:T36"/>
    <mergeCell ref="AJ33:AM33"/>
    <mergeCell ref="AN33:AQ34"/>
    <mergeCell ref="AE34:AF34"/>
    <mergeCell ref="AG34:AM34"/>
    <mergeCell ref="A37:E42"/>
    <mergeCell ref="G37:H38"/>
    <mergeCell ref="I37:I38"/>
    <mergeCell ref="J37:K38"/>
    <mergeCell ref="Y37:AD38"/>
    <mergeCell ref="G39:H40"/>
    <mergeCell ref="I39:I40"/>
    <mergeCell ref="J39:K40"/>
    <mergeCell ref="Y39:AD40"/>
    <mergeCell ref="L39:T40"/>
    <mergeCell ref="U39:X40"/>
    <mergeCell ref="U41:X42"/>
    <mergeCell ref="Y41:AD42"/>
    <mergeCell ref="L41:T42"/>
    <mergeCell ref="AE40:AF40"/>
    <mergeCell ref="AG40:AM40"/>
    <mergeCell ref="L37:T38"/>
    <mergeCell ref="U37:X38"/>
    <mergeCell ref="L31:T32"/>
    <mergeCell ref="U31:X32"/>
    <mergeCell ref="AE31:AH31"/>
    <mergeCell ref="AJ31:AM31"/>
    <mergeCell ref="AN31:AQ32"/>
    <mergeCell ref="AE32:AF32"/>
    <mergeCell ref="AG32:AM32"/>
    <mergeCell ref="A31:E36"/>
    <mergeCell ref="G31:H32"/>
    <mergeCell ref="I31:I32"/>
    <mergeCell ref="J31:K32"/>
    <mergeCell ref="Y31:AD32"/>
    <mergeCell ref="G33:H34"/>
    <mergeCell ref="I33:I34"/>
    <mergeCell ref="J33:K34"/>
    <mergeCell ref="Y33:AD34"/>
    <mergeCell ref="L33:T34"/>
    <mergeCell ref="U33:X34"/>
    <mergeCell ref="U35:X36"/>
    <mergeCell ref="AE36:AF36"/>
    <mergeCell ref="AG36:AM36"/>
    <mergeCell ref="G35:H36"/>
    <mergeCell ref="I35:I36"/>
    <mergeCell ref="J35:K36"/>
    <mergeCell ref="AG30:AM30"/>
    <mergeCell ref="G29:H30"/>
    <mergeCell ref="I29:I30"/>
    <mergeCell ref="J29:K30"/>
    <mergeCell ref="Y29:AD30"/>
    <mergeCell ref="L29:T30"/>
    <mergeCell ref="AJ27:AM27"/>
    <mergeCell ref="AN27:AQ28"/>
    <mergeCell ref="AE28:AF28"/>
    <mergeCell ref="AG28:AM28"/>
    <mergeCell ref="A25:E30"/>
    <mergeCell ref="G25:H26"/>
    <mergeCell ref="I25:I26"/>
    <mergeCell ref="J25:K26"/>
    <mergeCell ref="Y25:AD26"/>
    <mergeCell ref="G27:H28"/>
    <mergeCell ref="I27:I28"/>
    <mergeCell ref="J27:K28"/>
    <mergeCell ref="Y27:AD28"/>
    <mergeCell ref="L27:T28"/>
    <mergeCell ref="U27:X28"/>
    <mergeCell ref="U29:X30"/>
    <mergeCell ref="Y23:AD24"/>
    <mergeCell ref="L23:T24"/>
    <mergeCell ref="AJ21:AM21"/>
    <mergeCell ref="AN21:AQ22"/>
    <mergeCell ref="AE22:AF22"/>
    <mergeCell ref="AG22:AM22"/>
    <mergeCell ref="L25:T26"/>
    <mergeCell ref="U25:X26"/>
    <mergeCell ref="AE25:AH25"/>
    <mergeCell ref="AJ25:AM25"/>
    <mergeCell ref="AN25:AQ26"/>
    <mergeCell ref="AE26:AF26"/>
    <mergeCell ref="AG26:AM26"/>
    <mergeCell ref="L19:T20"/>
    <mergeCell ref="U19:X20"/>
    <mergeCell ref="AE19:AH19"/>
    <mergeCell ref="AJ19:AM19"/>
    <mergeCell ref="AN19:AQ20"/>
    <mergeCell ref="AE20:AF20"/>
    <mergeCell ref="AG20:AM20"/>
    <mergeCell ref="A19:E24"/>
    <mergeCell ref="G19:H20"/>
    <mergeCell ref="I19:I20"/>
    <mergeCell ref="J19:K20"/>
    <mergeCell ref="Y19:AD20"/>
    <mergeCell ref="G21:H22"/>
    <mergeCell ref="I21:I22"/>
    <mergeCell ref="J21:K22"/>
    <mergeCell ref="Y21:AD22"/>
    <mergeCell ref="L21:T22"/>
    <mergeCell ref="U21:X22"/>
    <mergeCell ref="U23:X24"/>
    <mergeCell ref="AE24:AF24"/>
    <mergeCell ref="AG24:AM24"/>
    <mergeCell ref="G23:H24"/>
    <mergeCell ref="I23:I24"/>
    <mergeCell ref="J23:K24"/>
    <mergeCell ref="AJ13:AM13"/>
    <mergeCell ref="AN13:AQ14"/>
    <mergeCell ref="AE14:AF14"/>
    <mergeCell ref="AG14:AM14"/>
    <mergeCell ref="AJ17:AM17"/>
    <mergeCell ref="AN17:AQ18"/>
    <mergeCell ref="AE18:AF18"/>
    <mergeCell ref="AG18:AM18"/>
    <mergeCell ref="AE16:AF16"/>
    <mergeCell ref="A13:E18"/>
    <mergeCell ref="G13:H14"/>
    <mergeCell ref="I13:I14"/>
    <mergeCell ref="J13:K14"/>
    <mergeCell ref="Y13:AD14"/>
    <mergeCell ref="G15:H16"/>
    <mergeCell ref="I15:I16"/>
    <mergeCell ref="J15:K16"/>
    <mergeCell ref="Y15:AD16"/>
    <mergeCell ref="L15:T16"/>
    <mergeCell ref="U15:X16"/>
    <mergeCell ref="U17:X18"/>
    <mergeCell ref="G17:H18"/>
    <mergeCell ref="I17:I18"/>
    <mergeCell ref="J17:K18"/>
    <mergeCell ref="L13:T14"/>
    <mergeCell ref="U13:X14"/>
    <mergeCell ref="Y17:AD18"/>
    <mergeCell ref="L17:T18"/>
    <mergeCell ref="G6:K6"/>
    <mergeCell ref="Y6:AD6"/>
    <mergeCell ref="L6:T6"/>
    <mergeCell ref="U6:X6"/>
    <mergeCell ref="L9:T10"/>
    <mergeCell ref="U9:X10"/>
    <mergeCell ref="AE9:AH9"/>
    <mergeCell ref="AE8:AF8"/>
    <mergeCell ref="AG8:AM8"/>
    <mergeCell ref="AJ11:AM11"/>
    <mergeCell ref="AN11:AQ12"/>
    <mergeCell ref="AE12:AF12"/>
    <mergeCell ref="AG12:AM12"/>
    <mergeCell ref="Y9:AD10"/>
    <mergeCell ref="Y7:AD8"/>
    <mergeCell ref="AJ9:AM9"/>
    <mergeCell ref="AN9:AQ10"/>
    <mergeCell ref="L7:T8"/>
    <mergeCell ref="U7:X8"/>
    <mergeCell ref="A1:K2"/>
    <mergeCell ref="AA3:AF3"/>
    <mergeCell ref="A7:E12"/>
    <mergeCell ref="A6:E6"/>
    <mergeCell ref="AE10:AF10"/>
    <mergeCell ref="AG10:AM10"/>
    <mergeCell ref="AE7:AH7"/>
    <mergeCell ref="AJ7:AM7"/>
    <mergeCell ref="A3:F3"/>
    <mergeCell ref="G3:S3"/>
    <mergeCell ref="A4:F4"/>
    <mergeCell ref="G4:L4"/>
    <mergeCell ref="N4:S4"/>
    <mergeCell ref="AA4:AF4"/>
    <mergeCell ref="AG4:AQ4"/>
    <mergeCell ref="G9:H10"/>
    <mergeCell ref="I9:I10"/>
    <mergeCell ref="J9:K10"/>
    <mergeCell ref="AE6:AM6"/>
    <mergeCell ref="AN6:AQ6"/>
    <mergeCell ref="G7:H8"/>
    <mergeCell ref="I7:I8"/>
    <mergeCell ref="J7:K8"/>
    <mergeCell ref="AN7:AQ8"/>
    <mergeCell ref="AF60:AQ60"/>
    <mergeCell ref="K55:N58"/>
    <mergeCell ref="O55:R58"/>
    <mergeCell ref="AF55:AI58"/>
    <mergeCell ref="G11:H12"/>
    <mergeCell ref="I11:I12"/>
    <mergeCell ref="J11:K12"/>
    <mergeCell ref="K54:N54"/>
    <mergeCell ref="Y11:AD12"/>
    <mergeCell ref="L11:T12"/>
    <mergeCell ref="AE15:AH15"/>
    <mergeCell ref="AE17:AH17"/>
    <mergeCell ref="AE21:AH21"/>
    <mergeCell ref="AE23:AH23"/>
    <mergeCell ref="AE27:AH27"/>
    <mergeCell ref="AE29:AH29"/>
    <mergeCell ref="AE33:AH33"/>
    <mergeCell ref="AE35:AH35"/>
    <mergeCell ref="AE39:AH39"/>
    <mergeCell ref="AJ15:AM15"/>
    <mergeCell ref="AN15:AQ16"/>
    <mergeCell ref="AE13:AH13"/>
    <mergeCell ref="U11:X12"/>
    <mergeCell ref="AE11:AH11"/>
  </mergeCells>
  <phoneticPr fontId="2"/>
  <conditionalFormatting sqref="F7:F48">
    <cfRule type="cellIs" dxfId="3" priority="3" operator="equal">
      <formula>"休出"</formula>
    </cfRule>
  </conditionalFormatting>
  <conditionalFormatting sqref="A7:E48">
    <cfRule type="expression" dxfId="2" priority="1">
      <formula>WEEKDAY($A7)=7</formula>
    </cfRule>
    <cfRule type="expression" dxfId="1" priority="2">
      <formula>WEEKDAY($A7)=1</formula>
    </cfRule>
  </conditionalFormatting>
  <conditionalFormatting sqref="A7:E48">
    <cfRule type="expression" dxfId="0" priority="5">
      <formula>COUNTIF(#REF!,$A7)=1</formula>
    </cfRule>
  </conditionalFormatting>
  <pageMargins left="0.7" right="0.7" top="0.75" bottom="0.75" header="0.3" footer="0.3"/>
  <pageSetup paperSize="9" scale="6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リスト!$B$2:$B$30</xm:f>
          </x14:formula1>
          <xm:sqref>F7:F48</xm:sqref>
        </x14:dataValidation>
        <x14:dataValidation type="list" allowBlank="1" showInputMessage="1" showErrorMessage="1" xr:uid="{CA80F257-9A68-4D55-A1B4-613A14AE7954}">
          <x14:formula1>
            <xm:f>リスト!$G$2:$G$26</xm:f>
          </x14:formula1>
          <xm:sqref>AG4:AQ4</xm:sqref>
        </x14:dataValidation>
        <x14:dataValidation type="list" allowBlank="1" xr:uid="{00000000-0002-0000-0000-000001000000}">
          <x14:formula1>
            <xm:f>リスト!#REF!</xm:f>
          </x14:formula1>
          <xm:sqref>L7:T8 L13:T14 L19:T20 L25:T26 L31:T32 L37:T38 L43:T46</xm:sqref>
        </x14:dataValidation>
        <x14:dataValidation type="list" allowBlank="1" showInputMessage="1" showErrorMessage="1" xr:uid="{2D105406-BA41-B949-A95B-1ACEFCC8EFDB}">
          <x14:formula1>
            <xm:f>リスト!$A$2:$A$8</xm:f>
          </x14:formula1>
          <xm:sqref>G3:S3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zoomScale="112" workbookViewId="0">
      <selection activeCell="G12" sqref="G12"/>
    </sheetView>
  </sheetViews>
  <sheetFormatPr baseColWidth="10" defaultColWidth="8.83203125" defaultRowHeight="14"/>
  <cols>
    <col min="1" max="1" width="14.83203125" bestFit="1" customWidth="1"/>
    <col min="2" max="2" width="11.1640625" bestFit="1" customWidth="1"/>
    <col min="3" max="3" width="14.1640625" hidden="1" customWidth="1"/>
  </cols>
  <sheetData>
    <row r="1" spans="1:9">
      <c r="A1" t="s">
        <v>8</v>
      </c>
      <c r="B1" t="s">
        <v>13</v>
      </c>
      <c r="D1" t="s">
        <v>35</v>
      </c>
      <c r="E1" t="s">
        <v>36</v>
      </c>
      <c r="G1" t="s">
        <v>71</v>
      </c>
    </row>
    <row r="2" spans="1:9">
      <c r="A2" t="s">
        <v>72</v>
      </c>
      <c r="B2" t="s">
        <v>25</v>
      </c>
    </row>
    <row r="3" spans="1:9">
      <c r="A3" s="9" t="s">
        <v>73</v>
      </c>
      <c r="B3" t="s">
        <v>12</v>
      </c>
      <c r="D3" s="8">
        <v>0.33333333333333331</v>
      </c>
      <c r="E3" s="8">
        <v>0.70833333333333337</v>
      </c>
      <c r="G3" s="10" t="s">
        <v>62</v>
      </c>
    </row>
    <row r="4" spans="1:9">
      <c r="A4" t="s">
        <v>74</v>
      </c>
      <c r="B4" t="s">
        <v>14</v>
      </c>
      <c r="D4" s="8">
        <v>0.35416666666666669</v>
      </c>
      <c r="E4" s="8">
        <v>0.72916666666666663</v>
      </c>
      <c r="G4" s="11" t="s">
        <v>63</v>
      </c>
    </row>
    <row r="5" spans="1:9">
      <c r="A5" t="s">
        <v>75</v>
      </c>
      <c r="B5" t="s">
        <v>56</v>
      </c>
      <c r="D5" s="8">
        <v>0.375</v>
      </c>
      <c r="E5" s="8">
        <v>0.75</v>
      </c>
      <c r="G5" s="11" t="s">
        <v>64</v>
      </c>
    </row>
    <row r="6" spans="1:9">
      <c r="A6" t="s">
        <v>76</v>
      </c>
      <c r="B6" t="s">
        <v>57</v>
      </c>
      <c r="D6" s="8">
        <v>0.41666666666666669</v>
      </c>
      <c r="E6" s="8">
        <v>0.79166666666666663</v>
      </c>
      <c r="F6" s="8"/>
      <c r="G6" s="11" t="s">
        <v>65</v>
      </c>
    </row>
    <row r="7" spans="1:9">
      <c r="A7" t="s">
        <v>77</v>
      </c>
      <c r="B7" t="s">
        <v>37</v>
      </c>
      <c r="D7" s="8">
        <v>0.54166666666666663</v>
      </c>
      <c r="E7" s="8">
        <v>0.91666666666666663</v>
      </c>
      <c r="F7" s="8"/>
      <c r="G7" s="12" t="s">
        <v>66</v>
      </c>
    </row>
    <row r="8" spans="1:9">
      <c r="A8" t="s">
        <v>78</v>
      </c>
      <c r="B8" t="s">
        <v>38</v>
      </c>
      <c r="D8" s="8">
        <v>0.58333333333333337</v>
      </c>
      <c r="E8" s="8">
        <v>0.95833333333333337</v>
      </c>
      <c r="G8" s="12" t="s">
        <v>67</v>
      </c>
    </row>
    <row r="9" spans="1:9">
      <c r="B9" t="s">
        <v>40</v>
      </c>
      <c r="D9" s="8">
        <v>0.91666666666666663</v>
      </c>
      <c r="E9" s="8">
        <v>0.33333333333333331</v>
      </c>
      <c r="G9" s="11" t="s">
        <v>68</v>
      </c>
    </row>
    <row r="10" spans="1:9">
      <c r="B10" t="s">
        <v>39</v>
      </c>
      <c r="D10" s="8">
        <v>0.95833333333333337</v>
      </c>
      <c r="E10" s="8">
        <v>0.375</v>
      </c>
      <c r="G10" s="11" t="s">
        <v>61</v>
      </c>
    </row>
    <row r="11" spans="1:9">
      <c r="B11" t="s">
        <v>21</v>
      </c>
      <c r="D11" s="8">
        <v>0.33333333333333331</v>
      </c>
      <c r="E11" s="8">
        <v>0.83333333333333337</v>
      </c>
      <c r="G11" s="11" t="s">
        <v>69</v>
      </c>
    </row>
    <row r="12" spans="1:9">
      <c r="B12" t="s">
        <v>22</v>
      </c>
      <c r="D12" s="8">
        <v>0.375</v>
      </c>
      <c r="E12" s="8">
        <v>0.875</v>
      </c>
      <c r="F12" s="8"/>
      <c r="G12" s="11" t="s">
        <v>70</v>
      </c>
      <c r="H12" s="8"/>
      <c r="I12" s="8"/>
    </row>
    <row r="13" spans="1:9">
      <c r="B13" t="s">
        <v>23</v>
      </c>
      <c r="D13" s="8">
        <v>0.83333333333333337</v>
      </c>
      <c r="E13" s="8">
        <v>0.33333333333333331</v>
      </c>
      <c r="G13" s="8"/>
    </row>
    <row r="14" spans="1:9">
      <c r="B14" t="s">
        <v>24</v>
      </c>
      <c r="D14" s="8">
        <v>0.875</v>
      </c>
      <c r="E14" s="8">
        <v>0.375</v>
      </c>
    </row>
    <row r="15" spans="1:9">
      <c r="B15" t="s">
        <v>41</v>
      </c>
      <c r="D15" s="8">
        <v>0.35416666666666669</v>
      </c>
      <c r="E15" s="8">
        <v>0.72916666666666663</v>
      </c>
    </row>
    <row r="16" spans="1:9">
      <c r="B16" t="s">
        <v>42</v>
      </c>
      <c r="D16" s="8">
        <v>0.41666666666666669</v>
      </c>
      <c r="E16" s="8">
        <v>0.79166666666666663</v>
      </c>
    </row>
    <row r="17" spans="2:5">
      <c r="B17" t="s">
        <v>43</v>
      </c>
      <c r="D17" s="8">
        <v>0.45833333333333331</v>
      </c>
      <c r="E17" s="8">
        <v>0.83333333333333337</v>
      </c>
    </row>
    <row r="18" spans="2:5">
      <c r="B18" t="s">
        <v>44</v>
      </c>
      <c r="D18" s="8">
        <v>0.625</v>
      </c>
      <c r="E18" s="8">
        <v>0.9375</v>
      </c>
    </row>
    <row r="19" spans="2:5">
      <c r="B19" t="s">
        <v>45</v>
      </c>
      <c r="D19" s="8">
        <v>0.9375</v>
      </c>
      <c r="E19" s="8">
        <v>0.35416666666666669</v>
      </c>
    </row>
    <row r="20" spans="2:5">
      <c r="B20" t="s">
        <v>46</v>
      </c>
      <c r="D20" s="8">
        <v>0.375</v>
      </c>
      <c r="E20" s="8">
        <v>0.79166666666666663</v>
      </c>
    </row>
    <row r="21" spans="2:5">
      <c r="B21" t="s">
        <v>47</v>
      </c>
      <c r="D21" s="8">
        <v>0.35416666666666669</v>
      </c>
      <c r="E21" s="8">
        <v>0.71527777777777779</v>
      </c>
    </row>
    <row r="22" spans="2:5">
      <c r="B22" t="s">
        <v>48</v>
      </c>
      <c r="D22" s="8">
        <v>0.35416666666666669</v>
      </c>
      <c r="E22" s="8">
        <v>0.72916666666666663</v>
      </c>
    </row>
    <row r="23" spans="2:5">
      <c r="B23" t="s">
        <v>52</v>
      </c>
      <c r="D23" s="8">
        <v>0.375</v>
      </c>
      <c r="E23" s="8">
        <v>0.73958333333333337</v>
      </c>
    </row>
    <row r="24" spans="2:5">
      <c r="B24" t="s">
        <v>53</v>
      </c>
      <c r="D24" s="8">
        <v>0.41666666666666669</v>
      </c>
      <c r="E24" s="8">
        <v>0.70833333333333337</v>
      </c>
    </row>
    <row r="25" spans="2:5">
      <c r="B25" t="s">
        <v>58</v>
      </c>
      <c r="D25" s="8">
        <v>0.41666666666666669</v>
      </c>
      <c r="E25" s="8">
        <v>0.72916666666666663</v>
      </c>
    </row>
    <row r="26" spans="2:5">
      <c r="B26" t="s">
        <v>54</v>
      </c>
      <c r="D26" s="8">
        <v>0.35416666666666669</v>
      </c>
      <c r="E26" s="8">
        <v>0.72916666666666663</v>
      </c>
    </row>
    <row r="27" spans="2:5">
      <c r="B27" t="s">
        <v>55</v>
      </c>
      <c r="D27" s="8"/>
      <c r="E27" s="8"/>
    </row>
    <row r="28" spans="2:5">
      <c r="B28" t="s">
        <v>49</v>
      </c>
      <c r="D28" s="8"/>
      <c r="E28" s="8"/>
    </row>
    <row r="29" spans="2:5">
      <c r="B29" t="s">
        <v>50</v>
      </c>
    </row>
    <row r="30" spans="2:5">
      <c r="B30" t="s">
        <v>51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週報</vt:lpstr>
      <vt:lpstr>リスト</vt:lpstr>
      <vt:lpstr>週報!Print_Area</vt:lpstr>
    </vt:vector>
  </TitlesOfParts>
  <Company>日本光電工業株式会社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大椿 哲生</dc:creator>
  <cp:lastModifiedBy>今西 航平</cp:lastModifiedBy>
  <cp:lastPrinted>2021-05-07T10:28:14Z</cp:lastPrinted>
  <dcterms:created xsi:type="dcterms:W3CDTF">2018-05-25T00:27:53Z</dcterms:created>
  <dcterms:modified xsi:type="dcterms:W3CDTF">2021-12-13T23:39:48Z</dcterms:modified>
</cp:coreProperties>
</file>